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codeName="ThisWorkbook" defaultThemeVersion="124226"/>
  <mc:AlternateContent xmlns:mc="http://schemas.openxmlformats.org/markup-compatibility/2006">
    <mc:Choice Requires="x15">
      <x15ac:absPath xmlns:x15ac="http://schemas.microsoft.com/office/spreadsheetml/2010/11/ac" url="H:\EVA\EKO\R\17-03-2021_OBJAVA_RAZPSA_ZKK\"/>
    </mc:Choice>
  </mc:AlternateContent>
  <xr:revisionPtr revIDLastSave="0" documentId="13_ncr:1_{2441B0AA-E060-4D04-8A46-B7FD85B9CD52}" xr6:coauthVersionLast="46" xr6:coauthVersionMax="46" xr10:uidLastSave="{00000000-0000-0000-0000-000000000000}"/>
  <bookViews>
    <workbookView xWindow="-120" yWindow="-120" windowWidth="29040" windowHeight="17640" tabRatio="854" activeTab="8" xr2:uid="{00000000-000D-0000-FFFF-FFFF00000000}"/>
  </bookViews>
  <sheets>
    <sheet name="0 REKAPITULACIJA" sheetId="28" r:id="rId1"/>
    <sheet name="1_SPLOŠNE AKTIVNOSTI" sheetId="24" r:id="rId2"/>
    <sheet name="2_UPRAVNO SERVISNI OBJ." sheetId="25" r:id="rId3"/>
    <sheet name="3_TEHNOLOŠKI OBJEKT" sheetId="26" r:id="rId4"/>
    <sheet name="4_SILOS" sheetId="20" r:id="rId5"/>
    <sheet name="5_HALA NAD SILOSOM" sheetId="22" r:id="rId6"/>
    <sheet name="6_INFRASTRUKTURNE URED._zun.u" sheetId="23" r:id="rId7"/>
    <sheet name="7_PORTALNO DVIGALO" sheetId="29" r:id="rId8"/>
    <sheet name="8_Geodetska dela" sheetId="27" r:id="rId9"/>
  </sheets>
  <definedNames>
    <definedName name="_xlnm.Print_Area" localSheetId="1">'1_SPLOŠNE AKTIVNOSTI'!$A$1:$K$23</definedName>
    <definedName name="_xlnm.Print_Area" localSheetId="2">'2_UPRAVNO SERVISNI OBJ.'!$A$1:$K$114</definedName>
    <definedName name="_xlnm.Print_Area" localSheetId="3">'3_TEHNOLOŠKI OBJEKT'!$A$1:$K$136</definedName>
    <definedName name="_xlnm.Print_Area" localSheetId="4">'4_SILOS'!$A$1:$K$224</definedName>
    <definedName name="_xlnm.Print_Area" localSheetId="5">'5_HALA NAD SILOSOM'!$A$1:$K$112</definedName>
    <definedName name="_xlnm.Print_Area" localSheetId="6">'6_INFRASTRUKTURNE URED._zun.u'!$A$1:$K$252</definedName>
    <definedName name="_xlnm.Print_Area" localSheetId="8">'8_Geodetska dela'!$A$1:$I$28</definedName>
    <definedName name="_xlnm.Print_Titles" localSheetId="1">'1_SPLOŠNE AKTIVNOSTI'!$6:$7</definedName>
    <definedName name="_xlnm.Print_Titles" localSheetId="2">'2_UPRAVNO SERVISNI OBJ.'!$10:$11</definedName>
    <definedName name="_xlnm.Print_Titles" localSheetId="3">'3_TEHNOLOŠKI OBJEKT'!$10:$11</definedName>
    <definedName name="_xlnm.Print_Titles" localSheetId="4">'4_SILOS'!$10:$11</definedName>
    <definedName name="_xlnm.Print_Titles" localSheetId="5">'5_HALA NAD SILOSOM'!$10:$11</definedName>
    <definedName name="_xlnm.Print_Titles" localSheetId="6">'6_INFRASTRUKTURNE URED._zun.u'!$10:$11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86" i="20" l="1"/>
  <c r="K175" i="23"/>
  <c r="I16" i="24" l="1"/>
  <c r="K16" i="24" s="1"/>
  <c r="J14" i="28" s="1"/>
  <c r="G23" i="24"/>
  <c r="K39" i="29"/>
  <c r="K38" i="29"/>
  <c r="K36" i="29"/>
  <c r="K35" i="29"/>
  <c r="K34" i="29"/>
  <c r="K28" i="29"/>
  <c r="K27" i="29"/>
  <c r="K26" i="29"/>
  <c r="K25" i="29"/>
  <c r="K24" i="29"/>
  <c r="K21" i="29"/>
  <c r="K22" i="29"/>
  <c r="K20" i="29"/>
  <c r="K13" i="29"/>
  <c r="K14" i="29" s="1"/>
  <c r="J65" i="28" s="1"/>
  <c r="G14" i="29"/>
  <c r="K40" i="29" l="1"/>
  <c r="J67" i="28" s="1"/>
  <c r="K29" i="29"/>
  <c r="J66" i="28" s="1"/>
  <c r="K180" i="23"/>
  <c r="K179" i="23"/>
  <c r="K178" i="23"/>
  <c r="K177" i="23"/>
  <c r="G182" i="23"/>
  <c r="K14" i="22"/>
  <c r="K13" i="22"/>
  <c r="K12" i="22"/>
  <c r="K102" i="20"/>
  <c r="K72" i="20"/>
  <c r="K71" i="20"/>
  <c r="K16" i="20"/>
  <c r="K15" i="20"/>
  <c r="K14" i="20"/>
  <c r="K13" i="20"/>
  <c r="K12" i="20"/>
  <c r="K17" i="20" s="1"/>
  <c r="K113" i="26"/>
  <c r="K15" i="26"/>
  <c r="K14" i="26"/>
  <c r="K91" i="25"/>
  <c r="J64" i="28" l="1"/>
  <c r="K15" i="25"/>
  <c r="K14" i="25"/>
  <c r="K32" i="20" l="1"/>
  <c r="K125" i="23" l="1"/>
  <c r="I26" i="27" l="1"/>
  <c r="I25" i="27"/>
  <c r="I22" i="27"/>
  <c r="I20" i="27"/>
  <c r="I18" i="27"/>
  <c r="I16" i="27"/>
  <c r="I14" i="27"/>
  <c r="I12" i="27"/>
  <c r="I10" i="27" l="1"/>
  <c r="I27" i="27" s="1"/>
  <c r="J68" i="28" s="1"/>
  <c r="K176" i="20" l="1"/>
  <c r="K175" i="20"/>
  <c r="K174" i="20"/>
  <c r="K173" i="20"/>
  <c r="K172" i="20"/>
  <c r="K171" i="20"/>
  <c r="K170" i="20"/>
  <c r="K179" i="20" l="1"/>
  <c r="K178" i="20"/>
  <c r="K188" i="20"/>
  <c r="K187" i="20"/>
  <c r="K185" i="20"/>
  <c r="K184" i="20"/>
  <c r="K182" i="20"/>
  <c r="K181" i="20"/>
  <c r="K220" i="20" l="1"/>
  <c r="K219" i="20"/>
  <c r="G221" i="20"/>
  <c r="K217" i="20"/>
  <c r="K216" i="20"/>
  <c r="K208" i="20"/>
  <c r="K209" i="20"/>
  <c r="K210" i="20"/>
  <c r="K211" i="20"/>
  <c r="K212" i="20"/>
  <c r="K213" i="20"/>
  <c r="K214" i="20"/>
  <c r="K215" i="20"/>
  <c r="K207" i="20"/>
  <c r="K206" i="20"/>
  <c r="K205" i="20"/>
  <c r="K204" i="20"/>
  <c r="K202" i="20"/>
  <c r="K200" i="20" l="1"/>
  <c r="K221" i="20" s="1"/>
  <c r="J43" i="28" s="1"/>
  <c r="K151" i="20" l="1"/>
  <c r="K147" i="20"/>
  <c r="K148" i="20"/>
  <c r="K149" i="20"/>
  <c r="K150" i="20"/>
  <c r="K157" i="20" l="1"/>
  <c r="K159" i="20"/>
  <c r="K166" i="20"/>
  <c r="K167" i="20"/>
  <c r="K168" i="20"/>
  <c r="K145" i="20"/>
  <c r="K146" i="20"/>
  <c r="K153" i="20"/>
  <c r="K154" i="20"/>
  <c r="K155" i="20"/>
  <c r="K156" i="20"/>
  <c r="K158" i="20"/>
  <c r="K160" i="20"/>
  <c r="K161" i="20"/>
  <c r="K162" i="20"/>
  <c r="K163" i="20"/>
  <c r="K164" i="20"/>
  <c r="K165" i="20"/>
  <c r="K142" i="20"/>
  <c r="G192" i="20"/>
  <c r="K191" i="20"/>
  <c r="K190" i="20"/>
  <c r="K144" i="20"/>
  <c r="K143" i="20"/>
  <c r="K141" i="20"/>
  <c r="K140" i="20"/>
  <c r="K138" i="20"/>
  <c r="K137" i="20"/>
  <c r="K136" i="20"/>
  <c r="G249" i="23"/>
  <c r="K248" i="23"/>
  <c r="K247" i="23"/>
  <c r="K246" i="23"/>
  <c r="K245" i="23"/>
  <c r="K244" i="23"/>
  <c r="K243" i="23"/>
  <c r="K242" i="23"/>
  <c r="K241" i="23"/>
  <c r="K239" i="23"/>
  <c r="K238" i="23"/>
  <c r="K237" i="23"/>
  <c r="K236" i="23"/>
  <c r="K234" i="23"/>
  <c r="K233" i="23"/>
  <c r="K232" i="23"/>
  <c r="G95" i="22"/>
  <c r="K94" i="22"/>
  <c r="K93" i="22"/>
  <c r="K92" i="22"/>
  <c r="K91" i="22"/>
  <c r="K90" i="22"/>
  <c r="K88" i="22"/>
  <c r="K87" i="22"/>
  <c r="K86" i="22"/>
  <c r="K85" i="22"/>
  <c r="K84" i="22"/>
  <c r="K82" i="22"/>
  <c r="K81" i="22"/>
  <c r="K80" i="22"/>
  <c r="K79" i="22"/>
  <c r="K77" i="22"/>
  <c r="K76" i="22"/>
  <c r="K75" i="22"/>
  <c r="K80" i="25"/>
  <c r="K79" i="25"/>
  <c r="K78" i="25"/>
  <c r="K77" i="25"/>
  <c r="G133" i="26"/>
  <c r="K132" i="26"/>
  <c r="K131" i="26"/>
  <c r="K130" i="26"/>
  <c r="K129" i="26"/>
  <c r="K128" i="26"/>
  <c r="K126" i="26"/>
  <c r="K125" i="26"/>
  <c r="K124" i="26"/>
  <c r="K123" i="26"/>
  <c r="K122" i="26"/>
  <c r="K120" i="26"/>
  <c r="K119" i="26"/>
  <c r="K118" i="26"/>
  <c r="K117" i="26"/>
  <c r="K115" i="26"/>
  <c r="K114" i="26"/>
  <c r="G111" i="25"/>
  <c r="K109" i="25"/>
  <c r="K110" i="25"/>
  <c r="K107" i="25"/>
  <c r="K106" i="25"/>
  <c r="K104" i="25"/>
  <c r="K103" i="25"/>
  <c r="K102" i="25"/>
  <c r="K101" i="25"/>
  <c r="K100" i="25"/>
  <c r="K98" i="25"/>
  <c r="K97" i="25"/>
  <c r="K96" i="25"/>
  <c r="K95" i="25"/>
  <c r="K93" i="25"/>
  <c r="K92" i="25"/>
  <c r="K192" i="20" l="1"/>
  <c r="J42" i="28" s="1"/>
  <c r="K249" i="23"/>
  <c r="J63" i="28" s="1"/>
  <c r="K95" i="22"/>
  <c r="J50" i="28" s="1"/>
  <c r="K133" i="26"/>
  <c r="J32" i="28" s="1"/>
  <c r="K111" i="25"/>
  <c r="J24" i="28" s="1"/>
  <c r="K113" i="20"/>
  <c r="K112" i="20"/>
  <c r="K111" i="20"/>
  <c r="K56" i="20" l="1"/>
  <c r="K76" i="26" l="1"/>
  <c r="K162" i="23"/>
  <c r="K161" i="23"/>
  <c r="K160" i="23"/>
  <c r="K159" i="23"/>
  <c r="K158" i="23"/>
  <c r="K157" i="23"/>
  <c r="K156" i="23"/>
  <c r="K155" i="23"/>
  <c r="K153" i="23"/>
  <c r="K152" i="23"/>
  <c r="K151" i="23"/>
  <c r="K149" i="23"/>
  <c r="K148" i="23"/>
  <c r="K147" i="23"/>
  <c r="K146" i="23"/>
  <c r="K144" i="23"/>
  <c r="K143" i="23"/>
  <c r="K142" i="23"/>
  <c r="K141" i="23"/>
  <c r="K137" i="23"/>
  <c r="K136" i="23"/>
  <c r="K135" i="23"/>
  <c r="K134" i="23"/>
  <c r="K132" i="23"/>
  <c r="K131" i="23"/>
  <c r="K129" i="23"/>
  <c r="K128" i="23"/>
  <c r="K127" i="23"/>
  <c r="K124" i="23"/>
  <c r="K123" i="23"/>
  <c r="K122" i="23"/>
  <c r="K97" i="23" l="1"/>
  <c r="G112" i="23" l="1"/>
  <c r="K111" i="23"/>
  <c r="K110" i="23"/>
  <c r="K109" i="23"/>
  <c r="K108" i="23"/>
  <c r="K107" i="23"/>
  <c r="K106" i="23"/>
  <c r="K112" i="23" l="1"/>
  <c r="J57" i="28" s="1"/>
  <c r="K93" i="20"/>
  <c r="K99" i="20"/>
  <c r="K97" i="26"/>
  <c r="K101" i="26"/>
  <c r="K100" i="26"/>
  <c r="K98" i="26"/>
  <c r="K96" i="26"/>
  <c r="K91" i="26"/>
  <c r="K90" i="26"/>
  <c r="K89" i="26"/>
  <c r="K88" i="26"/>
  <c r="K87" i="26"/>
  <c r="K77" i="26" l="1"/>
  <c r="J30" i="28" s="1"/>
  <c r="G65" i="22"/>
  <c r="K64" i="22"/>
  <c r="K65" i="22" s="1"/>
  <c r="J49" i="28" s="1"/>
  <c r="G81" i="25"/>
  <c r="K103" i="20"/>
  <c r="K96" i="23"/>
  <c r="K98" i="23" s="1"/>
  <c r="J56" i="28" s="1"/>
  <c r="K81" i="25" l="1"/>
  <c r="J23" i="28" s="1"/>
  <c r="K22" i="24"/>
  <c r="J17" i="28" s="1"/>
  <c r="K123" i="20"/>
  <c r="K122" i="20"/>
  <c r="K121" i="20"/>
  <c r="K68" i="26"/>
  <c r="K67" i="26"/>
  <c r="K66" i="26"/>
  <c r="K65" i="26"/>
  <c r="K64" i="26"/>
  <c r="K63" i="26"/>
  <c r="K55" i="26"/>
  <c r="K54" i="26"/>
  <c r="K53" i="26"/>
  <c r="K52" i="26"/>
  <c r="K44" i="26"/>
  <c r="K43" i="26"/>
  <c r="K42" i="26"/>
  <c r="K41" i="26"/>
  <c r="K40" i="26"/>
  <c r="K39" i="26"/>
  <c r="K38" i="26"/>
  <c r="K37" i="26"/>
  <c r="K36" i="26"/>
  <c r="K35" i="26"/>
  <c r="K34" i="26"/>
  <c r="K33" i="26"/>
  <c r="K32" i="26"/>
  <c r="K31" i="26"/>
  <c r="K30" i="26"/>
  <c r="K29" i="26"/>
  <c r="K28" i="26"/>
  <c r="K27" i="26"/>
  <c r="K26" i="26"/>
  <c r="K25" i="26"/>
  <c r="K24" i="26"/>
  <c r="K22" i="26"/>
  <c r="K21" i="26"/>
  <c r="K13" i="26"/>
  <c r="K12" i="26"/>
  <c r="K68" i="25"/>
  <c r="K67" i="25"/>
  <c r="K66" i="25"/>
  <c r="K65" i="25"/>
  <c r="K64" i="25"/>
  <c r="K63" i="25"/>
  <c r="K55" i="25"/>
  <c r="K54" i="25"/>
  <c r="K53" i="25"/>
  <c r="K52" i="25"/>
  <c r="K44" i="25"/>
  <c r="K43" i="25"/>
  <c r="K42" i="25"/>
  <c r="K41" i="25"/>
  <c r="K40" i="25"/>
  <c r="K39" i="25"/>
  <c r="K38" i="25"/>
  <c r="K37" i="25"/>
  <c r="K36" i="25"/>
  <c r="K35" i="25"/>
  <c r="K34" i="25"/>
  <c r="K33" i="25"/>
  <c r="K32" i="25"/>
  <c r="K31" i="25"/>
  <c r="K30" i="25"/>
  <c r="K29" i="25"/>
  <c r="K28" i="25"/>
  <c r="K27" i="25"/>
  <c r="K26" i="25"/>
  <c r="K25" i="25"/>
  <c r="K24" i="25"/>
  <c r="K23" i="25"/>
  <c r="K22" i="25"/>
  <c r="K21" i="25"/>
  <c r="K13" i="25"/>
  <c r="K12" i="25"/>
  <c r="K101" i="20"/>
  <c r="K100" i="20"/>
  <c r="K98" i="20"/>
  <c r="K97" i="20"/>
  <c r="K96" i="20"/>
  <c r="K95" i="20"/>
  <c r="K94" i="20"/>
  <c r="K85" i="20"/>
  <c r="K84" i="20"/>
  <c r="K83" i="20"/>
  <c r="K82" i="20"/>
  <c r="K81" i="20"/>
  <c r="K80" i="20"/>
  <c r="K70" i="20"/>
  <c r="K69" i="20"/>
  <c r="K68" i="20"/>
  <c r="K67" i="20"/>
  <c r="K58" i="20"/>
  <c r="K57" i="20"/>
  <c r="K55" i="20"/>
  <c r="K54" i="20"/>
  <c r="K46" i="20"/>
  <c r="K45" i="20"/>
  <c r="K44" i="20"/>
  <c r="K43" i="20"/>
  <c r="K42" i="20"/>
  <c r="K41" i="20"/>
  <c r="K40" i="20"/>
  <c r="K39" i="20"/>
  <c r="K38" i="20"/>
  <c r="K37" i="20"/>
  <c r="K36" i="20"/>
  <c r="K35" i="20"/>
  <c r="K34" i="20"/>
  <c r="K33" i="20"/>
  <c r="K31" i="20"/>
  <c r="K30" i="20"/>
  <c r="K29" i="20"/>
  <c r="K28" i="20"/>
  <c r="K27" i="20"/>
  <c r="K26" i="20"/>
  <c r="K25" i="20"/>
  <c r="K24" i="20"/>
  <c r="K23" i="20"/>
  <c r="K22" i="20"/>
  <c r="K57" i="22"/>
  <c r="K56" i="22"/>
  <c r="K55" i="22"/>
  <c r="K54" i="22"/>
  <c r="K53" i="22"/>
  <c r="K52" i="22"/>
  <c r="K43" i="22"/>
  <c r="K42" i="22"/>
  <c r="K41" i="22"/>
  <c r="K40" i="22"/>
  <c r="K32" i="22"/>
  <c r="K31" i="22"/>
  <c r="K30" i="22"/>
  <c r="K29" i="22"/>
  <c r="K28" i="22"/>
  <c r="K27" i="22"/>
  <c r="K26" i="22"/>
  <c r="K25" i="22"/>
  <c r="K24" i="22"/>
  <c r="K23" i="22"/>
  <c r="K22" i="22"/>
  <c r="K21" i="22"/>
  <c r="K221" i="23"/>
  <c r="K220" i="23"/>
  <c r="K218" i="23"/>
  <c r="K217" i="23"/>
  <c r="K216" i="23"/>
  <c r="K207" i="23"/>
  <c r="K206" i="23"/>
  <c r="K205" i="23"/>
  <c r="K204" i="23"/>
  <c r="K203" i="23"/>
  <c r="K194" i="23"/>
  <c r="K193" i="23"/>
  <c r="K192" i="23"/>
  <c r="K191" i="23"/>
  <c r="K190" i="23"/>
  <c r="K174" i="23"/>
  <c r="K173" i="23"/>
  <c r="K172" i="23"/>
  <c r="K171" i="23"/>
  <c r="K87" i="23"/>
  <c r="K85" i="23"/>
  <c r="K84" i="23"/>
  <c r="K83" i="23"/>
  <c r="K82" i="23"/>
  <c r="K73" i="23"/>
  <c r="K71" i="23"/>
  <c r="K70" i="23"/>
  <c r="K62" i="23"/>
  <c r="K61" i="23"/>
  <c r="K60" i="23"/>
  <c r="K59" i="23"/>
  <c r="K58" i="23"/>
  <c r="K57" i="23"/>
  <c r="K56" i="23"/>
  <c r="K55" i="23"/>
  <c r="K54" i="23"/>
  <c r="K53" i="23"/>
  <c r="K52" i="23"/>
  <c r="K51" i="23"/>
  <c r="K50" i="23"/>
  <c r="K49" i="23"/>
  <c r="K48" i="23"/>
  <c r="K47" i="23"/>
  <c r="K46" i="23"/>
  <c r="K45" i="23"/>
  <c r="K43" i="23"/>
  <c r="K42" i="23"/>
  <c r="K41" i="23"/>
  <c r="K40" i="23"/>
  <c r="K39" i="23"/>
  <c r="K38" i="23"/>
  <c r="K37" i="23"/>
  <c r="K36" i="23"/>
  <c r="K34" i="23"/>
  <c r="K31" i="23"/>
  <c r="K30" i="23"/>
  <c r="K29" i="23"/>
  <c r="K28" i="23"/>
  <c r="K27" i="23"/>
  <c r="K26" i="23"/>
  <c r="K25" i="23"/>
  <c r="K24" i="23"/>
  <c r="K23" i="23"/>
  <c r="K22" i="23"/>
  <c r="K15" i="23"/>
  <c r="K14" i="23"/>
  <c r="K13" i="23"/>
  <c r="K195" i="23" l="1"/>
  <c r="J60" i="28" s="1"/>
  <c r="K222" i="23"/>
  <c r="J62" i="28" s="1"/>
  <c r="K182" i="23"/>
  <c r="J59" i="28" s="1"/>
  <c r="K208" i="23"/>
  <c r="J61" i="28" s="1"/>
  <c r="K59" i="20"/>
  <c r="J36" i="28" s="1"/>
  <c r="K69" i="26"/>
  <c r="J29" i="28" s="1"/>
  <c r="K69" i="25"/>
  <c r="J22" i="28" s="1"/>
  <c r="K56" i="25"/>
  <c r="J21" i="28" s="1"/>
  <c r="K56" i="26"/>
  <c r="J28" i="28" s="1"/>
  <c r="K58" i="22"/>
  <c r="J48" i="28" s="1"/>
  <c r="K16" i="23"/>
  <c r="J52" i="28" s="1"/>
  <c r="K86" i="20"/>
  <c r="J38" i="28" s="1"/>
  <c r="K73" i="20"/>
  <c r="J37" i="28" s="1"/>
  <c r="K104" i="20"/>
  <c r="J39" i="28" s="1"/>
  <c r="K44" i="22"/>
  <c r="J47" i="28" s="1"/>
  <c r="K88" i="23"/>
  <c r="J55" i="28" s="1"/>
  <c r="K33" i="22"/>
  <c r="J46" i="28" s="1"/>
  <c r="K74" i="23"/>
  <c r="J54" i="28" s="1"/>
  <c r="G222" i="23"/>
  <c r="K114" i="20" l="1"/>
  <c r="J40" i="28" s="1"/>
  <c r="G114" i="20"/>
  <c r="G124" i="20"/>
  <c r="K124" i="20"/>
  <c r="J41" i="28" s="1"/>
  <c r="K18" i="24" l="1"/>
  <c r="J15" i="28" s="1"/>
  <c r="G208" i="23" l="1"/>
  <c r="G195" i="23"/>
  <c r="I138" i="23" l="1"/>
  <c r="K138" i="23" s="1"/>
  <c r="K163" i="23" s="1"/>
  <c r="J58" i="28" s="1"/>
  <c r="G102" i="26" l="1"/>
  <c r="I99" i="26"/>
  <c r="K99" i="26" s="1"/>
  <c r="I95" i="26"/>
  <c r="K95" i="26" s="1"/>
  <c r="I23" i="26"/>
  <c r="K23" i="26" s="1"/>
  <c r="K45" i="26" s="1"/>
  <c r="J27" i="28" s="1"/>
  <c r="G77" i="26"/>
  <c r="G69" i="26"/>
  <c r="G56" i="26"/>
  <c r="G45" i="26"/>
  <c r="K16" i="26"/>
  <c r="J26" i="28" s="1"/>
  <c r="G16" i="26"/>
  <c r="G69" i="25"/>
  <c r="G56" i="25"/>
  <c r="K45" i="25"/>
  <c r="J20" i="28" s="1"/>
  <c r="G45" i="25"/>
  <c r="K16" i="25"/>
  <c r="J19" i="28" s="1"/>
  <c r="G16" i="25"/>
  <c r="I14" i="24"/>
  <c r="K14" i="24" s="1"/>
  <c r="J13" i="28" s="1"/>
  <c r="K12" i="24"/>
  <c r="J12" i="28" s="1"/>
  <c r="I10" i="24"/>
  <c r="K10" i="24" s="1"/>
  <c r="J11" i="28" s="1"/>
  <c r="K102" i="26" l="1"/>
  <c r="J31" i="28" s="1"/>
  <c r="K113" i="25"/>
  <c r="G163" i="23"/>
  <c r="K136" i="26" l="1"/>
  <c r="J25" i="28" s="1"/>
  <c r="J18" i="28"/>
  <c r="G98" i="23"/>
  <c r="G88" i="23"/>
  <c r="G74" i="23"/>
  <c r="K63" i="23"/>
  <c r="G63" i="23"/>
  <c r="G16" i="23"/>
  <c r="G73" i="20"/>
  <c r="G59" i="20"/>
  <c r="J34" i="28"/>
  <c r="K47" i="20"/>
  <c r="J35" i="28" s="1"/>
  <c r="G47" i="20"/>
  <c r="G17" i="20"/>
  <c r="G58" i="22"/>
  <c r="G44" i="22"/>
  <c r="G33" i="22"/>
  <c r="K15" i="22"/>
  <c r="G15" i="22"/>
  <c r="K252" i="23" l="1"/>
  <c r="J51" i="28" s="1"/>
  <c r="J53" i="28"/>
  <c r="K99" i="22"/>
  <c r="J45" i="28"/>
  <c r="K224" i="20"/>
  <c r="J44" i="28" l="1"/>
  <c r="J33" i="28"/>
  <c r="K20" i="24" l="1"/>
  <c r="K23" i="24" l="1"/>
  <c r="J10" i="28" s="1"/>
  <c r="J69" i="28" s="1"/>
  <c r="J16" i="28"/>
</calcChain>
</file>

<file path=xl/sharedStrings.xml><?xml version="1.0" encoding="utf-8"?>
<sst xmlns="http://schemas.openxmlformats.org/spreadsheetml/2006/main" count="2972" uniqueCount="895">
  <si>
    <t>Vrsta preiskav</t>
  </si>
  <si>
    <t>Pregled tehnoloških elaboratov z izdelavo poročil:</t>
  </si>
  <si>
    <t xml:space="preserve">  - zrnavost (kamniti materiali)</t>
  </si>
  <si>
    <t xml:space="preserve">  - Proctorjev preskus</t>
  </si>
  <si>
    <t xml:space="preserve">  - gostota in vlažnost (z izotopsko sondo)</t>
  </si>
  <si>
    <t>Armaturna jekla</t>
  </si>
  <si>
    <t>6.1</t>
  </si>
  <si>
    <t>Končna ocena s pregledom rezultatov notranje kontrole</t>
  </si>
  <si>
    <t>Končna ocena s pregledom rezultatov notranje kotnrole</t>
  </si>
  <si>
    <t>Pregled tehnoloških elab. z izdelavo poročil:</t>
  </si>
  <si>
    <t>Obodna stena gradbene jame</t>
  </si>
  <si>
    <t>Metoda preiskave</t>
  </si>
  <si>
    <t>Akreditacija DA/NE</t>
  </si>
  <si>
    <t>TSC 06.711</t>
  </si>
  <si>
    <t>DA</t>
  </si>
  <si>
    <t>TSC 06.720</t>
  </si>
  <si>
    <t>SIST EN 933-1:2012</t>
  </si>
  <si>
    <t>SIST EN ISO 10319</t>
  </si>
  <si>
    <t>SIST EN ISO 13433</t>
  </si>
  <si>
    <t>NE</t>
  </si>
  <si>
    <t>SIST EN 12697-2</t>
  </si>
  <si>
    <t>SIST EN 12593</t>
  </si>
  <si>
    <t>DIN 52013</t>
  </si>
  <si>
    <t>TSC 06.753</t>
  </si>
  <si>
    <t>SIST EN ISO 15630-1:2011</t>
  </si>
  <si>
    <t>SIST EN ISO 15630-2:2011</t>
  </si>
  <si>
    <t>SIST EN ISO 1461:2009</t>
  </si>
  <si>
    <t>po projektnih zahtevah</t>
  </si>
  <si>
    <t>-</t>
  </si>
  <si>
    <t>Kontrola vgrajevanja</t>
  </si>
  <si>
    <t>Predmet kontrole</t>
  </si>
  <si>
    <t>Zap. štev.</t>
  </si>
  <si>
    <r>
      <t xml:space="preserve">  - dinamični deformacijski modul - E</t>
    </r>
    <r>
      <rPr>
        <vertAlign val="subscript"/>
        <sz val="10"/>
        <rFont val="Arial"/>
        <family val="2"/>
        <charset val="238"/>
      </rPr>
      <t>vd</t>
    </r>
  </si>
  <si>
    <r>
      <t xml:space="preserve">  - statični deformacijski modul - E</t>
    </r>
    <r>
      <rPr>
        <vertAlign val="subscript"/>
        <sz val="10"/>
        <rFont val="Arial"/>
        <family val="2"/>
        <charset val="238"/>
      </rPr>
      <t>v2</t>
    </r>
  </si>
  <si>
    <t>količina</t>
  </si>
  <si>
    <t>Obseg del</t>
  </si>
  <si>
    <t>enota mere</t>
  </si>
  <si>
    <t>Zunanja kontrola</t>
  </si>
  <si>
    <t>Vrednost (EUR)</t>
  </si>
  <si>
    <t>na enoto</t>
  </si>
  <si>
    <t>število</t>
  </si>
  <si>
    <t>skupaj</t>
  </si>
  <si>
    <t xml:space="preserve"> - vlažnost (zemljine)</t>
  </si>
  <si>
    <t xml:space="preserve"> - delež humoznih primesi</t>
  </si>
  <si>
    <t xml:space="preserve"> - konsistenčne meje vezljivih zemljin</t>
  </si>
  <si>
    <t>kom</t>
  </si>
  <si>
    <t>št.objektov</t>
  </si>
  <si>
    <r>
      <t>m</t>
    </r>
    <r>
      <rPr>
        <vertAlign val="superscript"/>
        <sz val="10"/>
        <rFont val="Arial"/>
        <family val="2"/>
        <charset val="238"/>
      </rPr>
      <t>2</t>
    </r>
  </si>
  <si>
    <t>1/kom</t>
  </si>
  <si>
    <t>  - natezna porušna trdnost, maksimalni raztezek</t>
  </si>
  <si>
    <t>  - dinamični prebod</t>
  </si>
  <si>
    <t>  - koeficient vodoprepustnosti</t>
  </si>
  <si>
    <t>  - vertikalni vodni tok pod obremenitvijo</t>
  </si>
  <si>
    <t>  - efektivna poroznost</t>
  </si>
  <si>
    <t>  - debelina</t>
  </si>
  <si>
    <t>št. tipov</t>
  </si>
  <si>
    <t>1/tip</t>
  </si>
  <si>
    <t>GEOTEKSTIL</t>
  </si>
  <si>
    <r>
      <t>m</t>
    </r>
    <r>
      <rPr>
        <vertAlign val="superscript"/>
        <sz val="10"/>
        <rFont val="Arial"/>
        <family val="2"/>
        <charset val="238"/>
      </rPr>
      <t>3</t>
    </r>
  </si>
  <si>
    <t>št.</t>
  </si>
  <si>
    <t>1/sklop</t>
  </si>
  <si>
    <t>1/objekt</t>
  </si>
  <si>
    <t>4</t>
  </si>
  <si>
    <t>po projektnih zahtevah in PTP</t>
  </si>
  <si>
    <t>Pregledi temeljnih tal in brežin (ogledi terena in temeljnih tal, kontrola pri vgrajevanju, pregledi tal pod temelji objektov (plitvo)</t>
  </si>
  <si>
    <t>po projektnih zahtevah, PTP, Evrokod 7</t>
  </si>
  <si>
    <t>2-3/obj.</t>
  </si>
  <si>
    <t>4.2.1</t>
  </si>
  <si>
    <t>Ločilni geosintetik</t>
  </si>
  <si>
    <t>4.3.1</t>
  </si>
  <si>
    <t>  - pregled tehnicne dokumentacije izbranega geotekstila in rezultatov tekoče kontrole</t>
  </si>
  <si>
    <t>- kontrola izvajanja CCC, vgradnje, materialov in debeline plasti</t>
  </si>
  <si>
    <t>po projektnih zahtevah, PTP</t>
  </si>
  <si>
    <t>4.4.1</t>
  </si>
  <si>
    <t>Nasipi, zasipi, plato gradbišča</t>
  </si>
  <si>
    <t>Vmesna in končna poročila z vrednotenjem NKK</t>
  </si>
  <si>
    <t>Končno poročilo za zemljska dela za objekt z vrednotenjem NKK</t>
  </si>
  <si>
    <t xml:space="preserve"> - geološka-geomehanska spremljava izkopanvanja s popisom sestave tal</t>
  </si>
  <si>
    <t>SIST EN 12716, po projektnih zahtevah in PTP</t>
  </si>
  <si>
    <t>Vmesna poročila o izvedenih pregledih</t>
  </si>
  <si>
    <t>kg</t>
  </si>
  <si>
    <t>C/E v EUR</t>
  </si>
  <si>
    <t>4.7.1</t>
  </si>
  <si>
    <t>Kovinske konstrukcije</t>
  </si>
  <si>
    <t>m2</t>
  </si>
  <si>
    <t>kos</t>
  </si>
  <si>
    <t>5</t>
  </si>
  <si>
    <t>5.2.1</t>
  </si>
  <si>
    <t>inž.dan</t>
  </si>
  <si>
    <t>2xinž.dan/mesec</t>
  </si>
  <si>
    <t>Vmesno poročilo z vrednotenjem rezulatov NKK</t>
  </si>
  <si>
    <t>5.2.2</t>
  </si>
  <si>
    <t>5.3 ARMATURNA JEKLA</t>
  </si>
  <si>
    <t>5.3.1</t>
  </si>
  <si>
    <t>SKUPAJ:</t>
  </si>
  <si>
    <t>5.2 ZEMELJSKA DELA IN TEMELJENJE:</t>
  </si>
  <si>
    <t>5.4 KOVINSKE KONSTRUKCIJE</t>
  </si>
  <si>
    <t>5.4.1</t>
  </si>
  <si>
    <t>HI trakovi</t>
  </si>
  <si>
    <t>5.6 BETONSKA DELA</t>
  </si>
  <si>
    <t>4.2 ZEMELJSKA DELA IN TEMELJENJE</t>
  </si>
  <si>
    <t>6</t>
  </si>
  <si>
    <t xml:space="preserve">  - ceste, kanalizacija in voziščne konstrukcije</t>
  </si>
  <si>
    <t>6.2 ZEMELJSKA DELA IN TEMELJENJE:</t>
  </si>
  <si>
    <t>6.2.1</t>
  </si>
  <si>
    <t>6.2.2</t>
  </si>
  <si>
    <t>Nasipi, zasipi, kanalizacija, plato gradbišča</t>
  </si>
  <si>
    <t>Kamnita posteljica (PO; TSC 06.100:2003)</t>
  </si>
  <si>
    <t xml:space="preserve"> - kakovost finih delcev (SE ali MB), če je delež pod 0,063 mm večji od 3%</t>
  </si>
  <si>
    <t>6.4.1</t>
  </si>
  <si>
    <t>1/kos</t>
  </si>
  <si>
    <t>1</t>
  </si>
  <si>
    <t>SPLOŠNE AKTIVNOSTI</t>
  </si>
  <si>
    <t>1.0</t>
  </si>
  <si>
    <t>1.1</t>
  </si>
  <si>
    <t>po projektu in PTP</t>
  </si>
  <si>
    <t>1.2</t>
  </si>
  <si>
    <t>BETONSKA DELA</t>
  </si>
  <si>
    <t>1.3</t>
  </si>
  <si>
    <t>ZEMELJSKA, GEOTEHNIČNA, HIDROIZOLACIJSKA IN ASFALTERSKA DELA</t>
  </si>
  <si>
    <t>količina mesecev</t>
  </si>
  <si>
    <t>KOVINSKE KONSTRUKCIJE IN ARMATURNO JEKLO</t>
  </si>
  <si>
    <t>1.4</t>
  </si>
  <si>
    <t>GEODETSKA DELA</t>
  </si>
  <si>
    <t>1xinž.dan/mesec</t>
  </si>
  <si>
    <t>2</t>
  </si>
  <si>
    <t>UPRAVNO SERVISNI OBJEKT</t>
  </si>
  <si>
    <t xml:space="preserve">  - izkopi, nasipi, brežine</t>
  </si>
  <si>
    <t>2.2 ZEMELJSKA DELA IN TEMELJENJE</t>
  </si>
  <si>
    <t>2.3.1</t>
  </si>
  <si>
    <t>Vmesna poročila z vrednotenjem NKK</t>
  </si>
  <si>
    <t>2.4.1</t>
  </si>
  <si>
    <t>3</t>
  </si>
  <si>
    <t>TEHNOLOŠKI OBJEKT IN BAZEN TEHNOLOŠKE VODE</t>
  </si>
  <si>
    <t>3.2 ZEMELJSKA DELA IN TEMELJENJE</t>
  </si>
  <si>
    <t>3.3.1</t>
  </si>
  <si>
    <t>3.3.2</t>
  </si>
  <si>
    <t>3.3.3</t>
  </si>
  <si>
    <t>3.4.1</t>
  </si>
  <si>
    <t>3.5.1</t>
  </si>
  <si>
    <t>6 slopov, 3,3m =  19,8m</t>
  </si>
  <si>
    <t>6.930kg injekcijske mase</t>
  </si>
  <si>
    <t xml:space="preserve">  - vrednotenje rezultatov notranje in zunanje kontrole in verifikacija postopka injektiranja s poročilom</t>
  </si>
  <si>
    <t xml:space="preserve">  - preiskave injekcijske mase za jet grouting  (z odvzemom vzorca, preiskavami na terenu in v laboratoriju: pretočnost, izločanje vode in tlačna trdnost s poročilom)</t>
  </si>
  <si>
    <t xml:space="preserve"> - geološka spremljava vrtanja</t>
  </si>
  <si>
    <t>385 slopov, 4,5m =  1732,5 m</t>
  </si>
  <si>
    <t>462.000 kg injekcijske mase</t>
  </si>
  <si>
    <t xml:space="preserve"> - nadzor nad dodatnimi raziskovalnimi geološkimi raziskavami</t>
  </si>
  <si>
    <t>POSKUSNO POLJE</t>
  </si>
  <si>
    <t>- spremljava in vrednotenje preiskav izvedenega injektiranja</t>
  </si>
  <si>
    <t>5.2.4</t>
  </si>
  <si>
    <t>5.3.2</t>
  </si>
  <si>
    <t>5.3.3</t>
  </si>
  <si>
    <t>5.4.2</t>
  </si>
  <si>
    <t>5.4.3</t>
  </si>
  <si>
    <t>6.4.2</t>
  </si>
  <si>
    <t>6.4.3</t>
  </si>
  <si>
    <t>4.2.2</t>
  </si>
  <si>
    <t xml:space="preserve">Zap. </t>
  </si>
  <si>
    <t>Opis del</t>
  </si>
  <si>
    <t>enota</t>
  </si>
  <si>
    <t xml:space="preserve">Enotna </t>
  </si>
  <si>
    <t xml:space="preserve">Cena na </t>
  </si>
  <si>
    <t>Skupaj</t>
  </si>
  <si>
    <t>enoto v €</t>
  </si>
  <si>
    <t>znesek (€)</t>
  </si>
  <si>
    <t>Pregled tehnoloških elaboratov geodetskih del z izdelavo poročil</t>
  </si>
  <si>
    <t>kpl</t>
  </si>
  <si>
    <t>Prenos nulte višine iz nivelmanske mreže I. reda na gradbišče, stabilizacija, terenske meritve in izdelava tehničnega poročila,</t>
  </si>
  <si>
    <t>Kontrola vzpostavitve in stabilizacije  osnovne geodetske mreže na gradbišču – terenska kontrola in izdelava tehničnega poročila</t>
  </si>
  <si>
    <t>Kontrolne meritve zakoličb objektov</t>
  </si>
  <si>
    <t>Kontrolne meritve izvedbe gradbenih del na odlagalnem silosu (armatura, beton opaži),</t>
  </si>
  <si>
    <t>Kontrolne meritve pri montaži proge portalnega dvigala, meritev vgradnje sidrnih poščic in meritve žerjavne proge po končani montaži</t>
  </si>
  <si>
    <t>Izdelava vmesnih in končnih poročil o izvedenih kontrolnih geodetskih meritvah</t>
  </si>
  <si>
    <t>vmesna poročila</t>
  </si>
  <si>
    <t>končno poročilo</t>
  </si>
  <si>
    <t>Armaturne palice  (Rm, Re, Rm/Re, Agt, upogib, dimenzijska kontrola, geometrijska kontrola, kemijska analiza)</t>
  </si>
  <si>
    <t>Armaturne mreže  (Rm, Re, Agt, upogib, dimenzijska kontrola, geometrijska kontrola)</t>
  </si>
  <si>
    <t>skladnost izvedbe s projektom</t>
  </si>
  <si>
    <t>preskusi materialov</t>
  </si>
  <si>
    <t>kontrola zvarov in vijačenja</t>
  </si>
  <si>
    <t>kontrola protikorozijske zaščite</t>
  </si>
  <si>
    <t>Nosilni sloj</t>
  </si>
  <si>
    <t>preiskave vhodnega bitumna</t>
  </si>
  <si>
    <t xml:space="preserve"> - zmehčišče po PK in penetracija, indeks penetracije</t>
  </si>
  <si>
    <t xml:space="preserve"> - pretrgališče po Fraassu</t>
  </si>
  <si>
    <t xml:space="preserve"> - duktilnost</t>
  </si>
  <si>
    <t xml:space="preserve"> -  DSR G*=15kPa (25mm ploščica) </t>
  </si>
  <si>
    <t>Vgrajevana-proizvedena asfaltna zmes</t>
  </si>
  <si>
    <t xml:space="preserve">   - ponovna pridobitev in delež veziva</t>
  </si>
  <si>
    <t xml:space="preserve">   - zrnavost</t>
  </si>
  <si>
    <t xml:space="preserve">   - največja in prostorska gostota, vsebnost votlin</t>
  </si>
  <si>
    <t xml:space="preserve"> Vgrajena asfaltna plast</t>
  </si>
  <si>
    <t xml:space="preserve">   - prostorska gost. asf. plasti, vsebnost votlin, zgoščenost</t>
  </si>
  <si>
    <t xml:space="preserve">   - debelina asfaltne plasti</t>
  </si>
  <si>
    <t xml:space="preserve">   - zlepljenost plasti</t>
  </si>
  <si>
    <t>Ekstrahirano bitumensko vezivo iz vgrajevane asfaltne zmesi</t>
  </si>
  <si>
    <t xml:space="preserve">   - pretrgališče po Fraassu</t>
  </si>
  <si>
    <t xml:space="preserve">   - duktilnost</t>
  </si>
  <si>
    <t>Obrabni sloj</t>
  </si>
  <si>
    <t>SIST (EN 1427 + EN 1426 + EN 12591)</t>
  </si>
  <si>
    <t>SIST EN14770</t>
  </si>
  <si>
    <t>SIST (EN 12697-3 + EN 12697-1)</t>
  </si>
  <si>
    <t>SIST (EN12697-5+EN12697-6+EN12697-8)</t>
  </si>
  <si>
    <t>SIST EN 12697-6, -8, -9</t>
  </si>
  <si>
    <t>SIST EN 12697-36</t>
  </si>
  <si>
    <t>SIST (EN 1427 + EN 1426)</t>
  </si>
  <si>
    <t>6.7.1.</t>
  </si>
  <si>
    <t>izjava o lastnostih</t>
  </si>
  <si>
    <t>da</t>
  </si>
  <si>
    <t>ne</t>
  </si>
  <si>
    <t>Meritve z izotopno sondo - nosilna</t>
  </si>
  <si>
    <t>ASTM D2950-91</t>
  </si>
  <si>
    <t>SIST EN 12697-22</t>
  </si>
  <si>
    <t xml:space="preserve">   - odpornost proti trajnemu preoblikovanju</t>
  </si>
  <si>
    <t>Predgled dokumentacije</t>
  </si>
  <si>
    <t>Debelina</t>
  </si>
  <si>
    <t>SIST EN 1849-2</t>
  </si>
  <si>
    <t>Natezne karakteristike</t>
  </si>
  <si>
    <t>SIST EN 527-3</t>
  </si>
  <si>
    <t>Odpornost na nadaljne trganje</t>
  </si>
  <si>
    <t>ISO 34-1</t>
  </si>
  <si>
    <t>Dimenzijska stabilnost</t>
  </si>
  <si>
    <t>SIST EN 1107-2</t>
  </si>
  <si>
    <t>Preskus zvara</t>
  </si>
  <si>
    <t>Polimerne drenažne cevi</t>
  </si>
  <si>
    <t>Dimenzije</t>
  </si>
  <si>
    <t>SIST EN ISO 3126</t>
  </si>
  <si>
    <t>Skupna odprta površina rež</t>
  </si>
  <si>
    <t>Togost</t>
  </si>
  <si>
    <t>Temenska togost</t>
  </si>
  <si>
    <t>SIST EN ISO 9969</t>
  </si>
  <si>
    <t>Fleksibilnost obroča</t>
  </si>
  <si>
    <t>SIST EN ISO 13968</t>
  </si>
  <si>
    <t>Odpornost na udarce</t>
  </si>
  <si>
    <t>SIST EN 744</t>
  </si>
  <si>
    <t>Polimerne vodovodne cevi</t>
  </si>
  <si>
    <t>Gostota</t>
  </si>
  <si>
    <t>SIST EN ISO 1183-1</t>
  </si>
  <si>
    <t>Indeks tečenja (MFR)</t>
  </si>
  <si>
    <t>SIST EN ISO 1133-1</t>
  </si>
  <si>
    <t>Odpornost na notranji pritisk</t>
  </si>
  <si>
    <t>SIST EN ISO 1167-1</t>
  </si>
  <si>
    <t>SIST EN ISO 6259-3</t>
  </si>
  <si>
    <t>6.10.1</t>
  </si>
  <si>
    <t>Vrsta preiskave</t>
  </si>
  <si>
    <t>1.1.1.</t>
  </si>
  <si>
    <t>1.2.1.</t>
  </si>
  <si>
    <t>1.3.1.</t>
  </si>
  <si>
    <t>1.4.1.</t>
  </si>
  <si>
    <t>2.1.1.</t>
  </si>
  <si>
    <t>2.1.2.</t>
  </si>
  <si>
    <t>2.2.2.</t>
  </si>
  <si>
    <t>Temeljna tla</t>
  </si>
  <si>
    <t>Drenažne in filtrske plasti, nasipi, zasipi, klini, posteljica in tampon</t>
  </si>
  <si>
    <t>2.4.2.</t>
  </si>
  <si>
    <t>2.4.3.</t>
  </si>
  <si>
    <t>2.3 ARMATURNA JEKLA</t>
  </si>
  <si>
    <t>2.3.2.</t>
  </si>
  <si>
    <t>2.3.3.</t>
  </si>
  <si>
    <t>2.4 KOVINSKE KONSTRUKCIJE</t>
  </si>
  <si>
    <t>3.1.1.</t>
  </si>
  <si>
    <t>3.1.2.</t>
  </si>
  <si>
    <t>3.2.2.</t>
  </si>
  <si>
    <t>3.3 ARMATURNA JEKLA</t>
  </si>
  <si>
    <t>3.4 KOVINSKE KONSTRUKCIJE</t>
  </si>
  <si>
    <t>3.4.2</t>
  </si>
  <si>
    <t>3.4.3</t>
  </si>
  <si>
    <t>6.1 PREGLED TEHNOLOŠKIH ELABORATOV</t>
  </si>
  <si>
    <t>5.1 PREGLED TEHNOLOŠKIH ELABORATOV</t>
  </si>
  <si>
    <t>5.1.1.</t>
  </si>
  <si>
    <t>5.1.2.</t>
  </si>
  <si>
    <t>4.1.1.</t>
  </si>
  <si>
    <t>4.1.2.</t>
  </si>
  <si>
    <t>2.2.1.</t>
  </si>
  <si>
    <t>2.2.3</t>
  </si>
  <si>
    <t>2.2.4</t>
  </si>
  <si>
    <t>2.2.5</t>
  </si>
  <si>
    <t>3.2.3.</t>
  </si>
  <si>
    <t>3.2.4</t>
  </si>
  <si>
    <t>3.2.5.</t>
  </si>
  <si>
    <t>4.2.3.</t>
  </si>
  <si>
    <t>4.2.4.</t>
  </si>
  <si>
    <t>4.2.5</t>
  </si>
  <si>
    <t>6.2.3</t>
  </si>
  <si>
    <t>6.2.4</t>
  </si>
  <si>
    <t>6.2.5</t>
  </si>
  <si>
    <t>6.2.6</t>
  </si>
  <si>
    <t>6.3 ARMATURNA JEKLA</t>
  </si>
  <si>
    <t>6.4 KOVINSKE KONSTRUKCIJE</t>
  </si>
  <si>
    <t xml:space="preserve">  - mehanske lastnosti asfaltnih zmesi</t>
  </si>
  <si>
    <t>3.2.1.</t>
  </si>
  <si>
    <t>4.3 ARMATURNA JEKLA</t>
  </si>
  <si>
    <t>4.3.2.</t>
  </si>
  <si>
    <t>4.3.3.</t>
  </si>
  <si>
    <t>4.4 KOVINSKE KONSTRUKCIJE</t>
  </si>
  <si>
    <t>4.4.2.</t>
  </si>
  <si>
    <t>4.4.3.</t>
  </si>
  <si>
    <t>4.5.1.</t>
  </si>
  <si>
    <t>4.6.</t>
  </si>
  <si>
    <t>4.6.1.</t>
  </si>
  <si>
    <t>4.7 KONTROLA VAROVANJA IN ZAŠČITE GRADBENE JAME - DEBELOSTENSKA DIAFRAGMA</t>
  </si>
  <si>
    <t>4.7.2.</t>
  </si>
  <si>
    <t>4.7.3.</t>
  </si>
  <si>
    <t>5.2.3.</t>
  </si>
  <si>
    <t>Temeljna tla mehansko utrjena-TTMU</t>
  </si>
  <si>
    <t>Skladnost izvedbe s projektom</t>
  </si>
  <si>
    <t>Preskusi materialov</t>
  </si>
  <si>
    <t>Kontrola protikorozijske zaščite</t>
  </si>
  <si>
    <t>Kontrola zvarov in vijačenja</t>
  </si>
  <si>
    <t>5.6.1</t>
  </si>
  <si>
    <t>SIST EN 12311-2</t>
  </si>
  <si>
    <t>Meritve odtržne trdnosti</t>
  </si>
  <si>
    <t>SIST EN 1542</t>
  </si>
  <si>
    <t>6.11.1</t>
  </si>
  <si>
    <t>3.6 JET GROUTING</t>
  </si>
  <si>
    <t>3.6.1.</t>
  </si>
  <si>
    <t>3.6.2.</t>
  </si>
  <si>
    <t>3.6.3.</t>
  </si>
  <si>
    <t>3.6.4.</t>
  </si>
  <si>
    <t>SIST EN ISO 11058:2019</t>
  </si>
  <si>
    <t>Tankoslojne talne označbe</t>
  </si>
  <si>
    <t>Vertikalna signalizacija</t>
  </si>
  <si>
    <t>SIST EN ISO 9863-1</t>
  </si>
  <si>
    <t>  - prebodna trdnost (CBR)</t>
  </si>
  <si>
    <t>SIST EN ISO 12236</t>
  </si>
  <si>
    <t>TSC 02.410</t>
  </si>
  <si>
    <t>SIST EN 1436</t>
  </si>
  <si>
    <t>debelina nanosa (analiza etalona)</t>
  </si>
  <si>
    <t>dnevna vidnost</t>
  </si>
  <si>
    <t>nočna vidnost v suhih pogojig</t>
  </si>
  <si>
    <t>barvne koordinate in faktor svetlost</t>
  </si>
  <si>
    <t>koeficient retrorefleksije</t>
  </si>
  <si>
    <t>SIST EN 12899-1</t>
  </si>
  <si>
    <t>SIST EN 13286-2:2010/AC:2013</t>
  </si>
  <si>
    <t>SIST EN ISO 17892-1:2015 in SIST EN 1097-5:2008</t>
  </si>
  <si>
    <t>SIST EN 1744-1:2010+A1:2013, T15.1</t>
  </si>
  <si>
    <t>SIST EN ISO 17892-12:2018</t>
  </si>
  <si>
    <t>dni izkopov</t>
  </si>
  <si>
    <t>SIST EN 933-8</t>
  </si>
  <si>
    <t>KONČNO POROČILO</t>
  </si>
  <si>
    <t>- preiskava grobozrnatega materiala v veliki strižni celici</t>
  </si>
  <si>
    <t>SKUPAJ UPRAVNO SERVISNI OBJEKT</t>
  </si>
  <si>
    <t>SKUPAJ TEHNOLOŠKI OBJEKT</t>
  </si>
  <si>
    <t>5.5. EPOKSIDNI TLAKI</t>
  </si>
  <si>
    <t>2.5 HIDROIZOLACIJSKA DELA (PVC mebrana)</t>
  </si>
  <si>
    <t>SKUPAJ PODGRADNJA SILOS</t>
  </si>
  <si>
    <t>SKUPAJ DVORANA NAD SILOSOM</t>
  </si>
  <si>
    <t>SKUPAJ INFRASTRUKTURNA UREDITEV</t>
  </si>
  <si>
    <t>SIST EN ISO 12956</t>
  </si>
  <si>
    <t>DA, pretočnost, prost. masa, EN 445:2008</t>
  </si>
  <si>
    <t>4.1</t>
  </si>
  <si>
    <t xml:space="preserve"> - spremljava izvedbe del (prisotnost pri izvajanju poskusnega polja, odkopu, kontrolnih vrtinah)</t>
  </si>
  <si>
    <t>ASTM D 5607</t>
  </si>
  <si>
    <t>po projektnih zahtevah in PTP, SIST EN 445</t>
  </si>
  <si>
    <t>po projektnih zahtevah in PTP, SIST EN 12 716</t>
  </si>
  <si>
    <t xml:space="preserve">  - Kontrolne preiskave vzorcev iz izvedene JG konstrukcije (gostota, tlačna trdnost, strižne karakteristike s poročilom)
</t>
  </si>
  <si>
    <t xml:space="preserve">  - spremljava izvedbe del, kontrola rojstnih listov </t>
  </si>
  <si>
    <t>IZVEDBA POBOLJŠANJA TEMELJNIH TAL</t>
  </si>
  <si>
    <t>SIST EN ISO 10776</t>
  </si>
  <si>
    <t>  - hidravlična prevodnost sistema zemljina-geotekstil</t>
  </si>
  <si>
    <t>ASTM D5567</t>
  </si>
  <si>
    <t>po projektnih zahtevah in PTP, SIST EN 13254</t>
  </si>
  <si>
    <t>6.6.</t>
  </si>
  <si>
    <t>Filtrni geosintetik</t>
  </si>
  <si>
    <t>4.6.2.</t>
  </si>
  <si>
    <t>4.6.3.</t>
  </si>
  <si>
    <t>6.6.1.</t>
  </si>
  <si>
    <t xml:space="preserve">6.5.  HIDROIZOLACIJSKA DELA (trakovi - črpališče, EK jaški)  </t>
  </si>
  <si>
    <t>Kontrola izvedbe na terenu</t>
  </si>
  <si>
    <t>3.5 HIDROIZOLACIJSKA DELA (trakov 720m2+480m2, vodotesni premaz 90m2, PVC folija 45m2, )</t>
  </si>
  <si>
    <t xml:space="preserve">Meritve s profometrom </t>
  </si>
  <si>
    <t>m3</t>
  </si>
  <si>
    <t>BS 1377</t>
  </si>
  <si>
    <t>6.7 ASFALTERSKA DELA</t>
  </si>
  <si>
    <t>6.7.2.</t>
  </si>
  <si>
    <t>6.7.3.</t>
  </si>
  <si>
    <t>6.7.4.</t>
  </si>
  <si>
    <t>6.7.5.</t>
  </si>
  <si>
    <t>6.8.1</t>
  </si>
  <si>
    <t>6.9 VODOVODNE CEVI</t>
  </si>
  <si>
    <t>6.11 OPREMA CEST</t>
  </si>
  <si>
    <t>6.11.2</t>
  </si>
  <si>
    <t>4.8 DRENAŽNE CEVI</t>
  </si>
  <si>
    <t>4.8.1</t>
  </si>
  <si>
    <t>4xinž.dan/mesec</t>
  </si>
  <si>
    <t>2.6.3</t>
  </si>
  <si>
    <t>2.6.3.1</t>
  </si>
  <si>
    <t>Pregled dokumentacije, tehnoekonomskih elaboratov izvajalca in podajanje pisnih mnenj. Pregled in potrditev PIBK.</t>
  </si>
  <si>
    <t>po projektnih zahtevah in PTP in SIST EN 13670</t>
  </si>
  <si>
    <t>2.6.3.2</t>
  </si>
  <si>
    <t>2.6.3.3</t>
  </si>
  <si>
    <t>2.6.4</t>
  </si>
  <si>
    <t>Sveži beton - odvzem vzorca</t>
  </si>
  <si>
    <t>2.6.4.1</t>
  </si>
  <si>
    <t>Obisk laboranta in odvzem vzorcev - vzorčenje</t>
  </si>
  <si>
    <t>SIST EN 12350-1</t>
  </si>
  <si>
    <t>2.6.4.2</t>
  </si>
  <si>
    <t>Konsistenca (posed)</t>
  </si>
  <si>
    <t>SIST EN 12350-2</t>
  </si>
  <si>
    <t>vodocementno razmerje</t>
  </si>
  <si>
    <t>SIST1026 dodatek NC</t>
  </si>
  <si>
    <t>Gostota svežega betona</t>
  </si>
  <si>
    <t>SIST EN 12350-6</t>
  </si>
  <si>
    <t>2.6.5</t>
  </si>
  <si>
    <t>Strjeni beton</t>
  </si>
  <si>
    <t>SIST 12390-3</t>
  </si>
  <si>
    <t>SIST EN 12390-8</t>
  </si>
  <si>
    <t>Notranja odpornost betona proti zmrzovanju/tajanju  (NOZT 150 )</t>
  </si>
  <si>
    <t>SIST1026 dodatek ND</t>
  </si>
  <si>
    <t>SIST1026 dodatek NE</t>
  </si>
  <si>
    <t>Odpornost betona proti obrabi</t>
  </si>
  <si>
    <t>SIST1026 dodatek NF</t>
  </si>
  <si>
    <t>2.6 BETONSKA DELA</t>
  </si>
  <si>
    <t>Tlačna trdnost 28 dni</t>
  </si>
  <si>
    <t>Pregled dokumentacije, verifikacije in kontrole</t>
  </si>
  <si>
    <t>Odpornost bet. proti zmrzovanju/tajanju ob prisotnosti soli (OPZT S25)</t>
  </si>
  <si>
    <t>Kontrola strokovnjaka za vidne betone (ogled testnih polj, opaži in vgradnja betona)</t>
  </si>
  <si>
    <t>lab.dan</t>
  </si>
  <si>
    <t>laborant dan / obisk</t>
  </si>
  <si>
    <t>inž.dan / obisk</t>
  </si>
  <si>
    <t>SIST EN 13892-1</t>
  </si>
  <si>
    <t>2.6.1</t>
  </si>
  <si>
    <t>2.6.1.1</t>
  </si>
  <si>
    <t>2.6.1.2</t>
  </si>
  <si>
    <t>2.6.1.3</t>
  </si>
  <si>
    <t>2.6.2</t>
  </si>
  <si>
    <t>2.6.2.1</t>
  </si>
  <si>
    <t>2.6.2.2</t>
  </si>
  <si>
    <t>2.6.2.3</t>
  </si>
  <si>
    <t>2.6.2.4</t>
  </si>
  <si>
    <t>SIST EN 13892-2</t>
  </si>
  <si>
    <t>Upogibna in tlačna trdnost (set 3 prizmic 40x40x160mm)</t>
  </si>
  <si>
    <t>Globina vpijanje vode pod pritiskom (test na setu 3 kock)</t>
  </si>
  <si>
    <t>test / preskus</t>
  </si>
  <si>
    <t>Verifikacija tehničnih postopkov vgrajevanja vidnih betonov - pregled in ocena poskusnih polj, prvo betoniranje</t>
  </si>
  <si>
    <t>Izdelava poročil z oceno izvedenih del</t>
  </si>
  <si>
    <t>2.6.5.1</t>
  </si>
  <si>
    <t>2.6.5.2</t>
  </si>
  <si>
    <t>SIST EN 13670</t>
  </si>
  <si>
    <t>2.6.3.4</t>
  </si>
  <si>
    <t>2.6.3.5</t>
  </si>
  <si>
    <t>Estrihi (brušeni betoni - liti terazzo)</t>
  </si>
  <si>
    <t>3.7 BETONSKA DELA</t>
  </si>
  <si>
    <t>3.7.1</t>
  </si>
  <si>
    <t>3.7.1.1</t>
  </si>
  <si>
    <t>3.7.1.2</t>
  </si>
  <si>
    <t>3.7.1.3</t>
  </si>
  <si>
    <t>3.7.3</t>
  </si>
  <si>
    <t>3.7.2</t>
  </si>
  <si>
    <t>3.7.2.1</t>
  </si>
  <si>
    <t>3.7.2.2</t>
  </si>
  <si>
    <t>3.7.2.3</t>
  </si>
  <si>
    <t>3.7.2.4</t>
  </si>
  <si>
    <t>3.7.3.1</t>
  </si>
  <si>
    <t>3.7.3.2</t>
  </si>
  <si>
    <t>3.7.3.3</t>
  </si>
  <si>
    <t>3.7.3.4</t>
  </si>
  <si>
    <t>3.7.3.5</t>
  </si>
  <si>
    <t>3.7.4</t>
  </si>
  <si>
    <t>3.7.4.1</t>
  </si>
  <si>
    <t>3.7.4.2</t>
  </si>
  <si>
    <t>3.7.5</t>
  </si>
  <si>
    <t>3.7.5.1</t>
  </si>
  <si>
    <t>3.7.5.2</t>
  </si>
  <si>
    <t>5.6.1.1</t>
  </si>
  <si>
    <t>5.6.1.2</t>
  </si>
  <si>
    <t>5.6.1.3</t>
  </si>
  <si>
    <t>5.6.2</t>
  </si>
  <si>
    <t>5.6.2.1</t>
  </si>
  <si>
    <t>5.6.2.2</t>
  </si>
  <si>
    <t>5.6.2.3</t>
  </si>
  <si>
    <t>5.6.2.4</t>
  </si>
  <si>
    <t>5.6.3</t>
  </si>
  <si>
    <t>5.6.3.1</t>
  </si>
  <si>
    <t>5.6.3.2</t>
  </si>
  <si>
    <t>5.6.3.3</t>
  </si>
  <si>
    <t>5.6.3.4</t>
  </si>
  <si>
    <t>5.6.3.5</t>
  </si>
  <si>
    <t>5.6.4</t>
  </si>
  <si>
    <t>5.6.4.1</t>
  </si>
  <si>
    <t>5.6.4.2</t>
  </si>
  <si>
    <t>5.6.5</t>
  </si>
  <si>
    <t>5.6.5.1</t>
  </si>
  <si>
    <t>5.6.5.2</t>
  </si>
  <si>
    <t>6.12 BETONSKA DELA</t>
  </si>
  <si>
    <t>6.12.1</t>
  </si>
  <si>
    <t>6.12.1.1</t>
  </si>
  <si>
    <t>6.12.1.2</t>
  </si>
  <si>
    <t>6.12.1.3</t>
  </si>
  <si>
    <t>6.12.2</t>
  </si>
  <si>
    <t>6.12.2.1</t>
  </si>
  <si>
    <t>6.12.2.2</t>
  </si>
  <si>
    <t>6.12.2.3</t>
  </si>
  <si>
    <t>6.12.2.4</t>
  </si>
  <si>
    <t>6.12.3.</t>
  </si>
  <si>
    <t>6.12.3.1</t>
  </si>
  <si>
    <t>6.12.3.2</t>
  </si>
  <si>
    <t>6.12.3.3</t>
  </si>
  <si>
    <t>6.12.3.4</t>
  </si>
  <si>
    <t>6.12.3.5</t>
  </si>
  <si>
    <t>6.12.4</t>
  </si>
  <si>
    <t>6.12.4.1</t>
  </si>
  <si>
    <t>6.12.4.2</t>
  </si>
  <si>
    <t>Konistenca (razlez)</t>
  </si>
  <si>
    <t xml:space="preserve">Vsebnost zraka v svežem betonu </t>
  </si>
  <si>
    <t>Temperatura svežega betona in zraka</t>
  </si>
  <si>
    <t>Notranja odpornost betona proti zmrzovanju/tajanju  (NOZT 200 )</t>
  </si>
  <si>
    <t>SIST EN 1936</t>
  </si>
  <si>
    <t>SIST EN 13057</t>
  </si>
  <si>
    <t>SIST EN ISO 17892-11</t>
  </si>
  <si>
    <t>Vodocementno razmerje</t>
  </si>
  <si>
    <t xml:space="preserve">Zgodnja tlačna trdnost pri 3 dneh </t>
  </si>
  <si>
    <t>Tlačna trdnost pri 7 dneh (min 3 kocke na blok)</t>
  </si>
  <si>
    <t>Tlačna trdnost pri 28 dneh (min 3 kocke na blok)</t>
  </si>
  <si>
    <t>Tlačna trdnost pri 90 dneh (min 5 kock na blok)</t>
  </si>
  <si>
    <t>Odpornost proti prodoru vode pri 28 dneh (test na setu 3 kock)</t>
  </si>
  <si>
    <t>DIN 1048 del 5 ali SIST EN 12390-13 metoda B</t>
  </si>
  <si>
    <t>Kontrola strokovnjaka pri izvedbi testnih polj in pri preiskavah na testnih poljih, sodelovanje pri predhodnih preiskavah, ki jih izdeluje Izvajalec, verifikacijah sestav betona in tehničnih postopkov vgradnje betona ter pregled in ocena testnega polja.</t>
  </si>
  <si>
    <t>Sodelovanje pri izdelava testnih polj</t>
  </si>
  <si>
    <t>SIST EN 12504-1</t>
  </si>
  <si>
    <t xml:space="preserve">Cepilna trdnost na izvrtanih valjih iz stika </t>
  </si>
  <si>
    <t>SIST EN 1339 / dodatek F</t>
  </si>
  <si>
    <t xml:space="preserve">Preskus hrapavosti površine delovnih stikov (povprečna globina hrapavosti) </t>
  </si>
  <si>
    <t>SIST EN 13036-1</t>
  </si>
  <si>
    <t>Odpornost proti prodoru vode pri 90 dneh (test na setu 3 kock) + preskus na valjih izvrtani iz testnega polja</t>
  </si>
  <si>
    <t>Gostota strjenega betona</t>
  </si>
  <si>
    <t>SIST 12390-7</t>
  </si>
  <si>
    <t>Odvzem vzorcev iz testnega polja/vzorčenje valji različnih premerov skupaj s pripravo vzorcev</t>
  </si>
  <si>
    <t>SIST EN 12350-7</t>
  </si>
  <si>
    <t>ASTM C1074-11.</t>
  </si>
  <si>
    <t>Temperaturno modeliranje - verifikacija sistema pri meritvi na testnem polju</t>
  </si>
  <si>
    <t>Meritev temperature strjujočega betona v talnih blokih + meritev na testnem polju</t>
  </si>
  <si>
    <t>Meritev temperature strjujočega betona v oblogi silosa + meritev na testnem polju</t>
  </si>
  <si>
    <t>Meritev hidratacijske toplote strjujočega betona v adiabatskih pogojih ATK - test se izvede v sklopu predhodnih preiskav Izvajalca</t>
  </si>
  <si>
    <t>Določanje tlačne trdnosti po zrelostni metodi</t>
  </si>
  <si>
    <t xml:space="preserve">ACI Materials Journal Vol.104, No.1:2005 </t>
  </si>
  <si>
    <t>Pregled gradbiščnega laboratorija izvajalca</t>
  </si>
  <si>
    <t>osnovni pregled</t>
  </si>
  <si>
    <t>kontrolni (letni) pregledi</t>
  </si>
  <si>
    <t>Kontrola doziranja materialov na betonarni</t>
  </si>
  <si>
    <t>preveritev odtehtavanja na grdbiščni in rezevni betonarni</t>
  </si>
  <si>
    <t>preveritev doziranja dodatkov na gradbiščni in rezervni betonarni</t>
  </si>
  <si>
    <t>Cement</t>
  </si>
  <si>
    <t>Mikrosilika – fizikalno-kemijske lastnosti</t>
  </si>
  <si>
    <t>Mikrosilika</t>
  </si>
  <si>
    <t xml:space="preserve">Agregati </t>
  </si>
  <si>
    <t>Cement - fizikalno kemijske lastnosti (dve vrsti cementa)</t>
  </si>
  <si>
    <t>SIST EN 12350-5</t>
  </si>
  <si>
    <t>Mineraloško petrografska analiza</t>
  </si>
  <si>
    <t>Vzorčenja in priprava vzorcev 4 frakcij agregata (0/4, 4/8, 8/16, 16/32 mm)</t>
  </si>
  <si>
    <t>Sejalna analiza</t>
  </si>
  <si>
    <t>Ugotavljanje finih delcev - Ekvivalent peska (na frakciji 0/4 mm)</t>
  </si>
  <si>
    <t>SIST EN 932-3</t>
  </si>
  <si>
    <t>SIST EN 932-1</t>
  </si>
  <si>
    <t>SIST EN 933-1</t>
  </si>
  <si>
    <t>Določanje prostorninske mase zrn in vpijanje vode</t>
  </si>
  <si>
    <t>SIST EN 1097-6</t>
  </si>
  <si>
    <t>SIST EN 1097-2</t>
  </si>
  <si>
    <t>SIST EN 1367-2</t>
  </si>
  <si>
    <t>Preskus kemičnih lastnosti - določanje lahkih delcev</t>
  </si>
  <si>
    <t>Preskus kemičnih lastnosti - onesnaženost z organskimi snovmi</t>
  </si>
  <si>
    <t>SIST EN 1744-1 tč 14.2</t>
  </si>
  <si>
    <t>SIST EN 1744-1 tč 14.1</t>
  </si>
  <si>
    <t>Vsebnost vodotopnega klorida</t>
  </si>
  <si>
    <t>Vsebnost vodotopnega sulfata</t>
  </si>
  <si>
    <t>Vsebnost celokupnega žvepla</t>
  </si>
  <si>
    <t>Vsebnost kislinotopnih sulfatov</t>
  </si>
  <si>
    <t>Vsebnost kislinotopnih sulfidov</t>
  </si>
  <si>
    <t>SIST EN 1744-1 t.7</t>
  </si>
  <si>
    <t>SIST EN 1744-1 t.10</t>
  </si>
  <si>
    <t>SIST EN 1744-1 t.11</t>
  </si>
  <si>
    <t>SIST EN 1744-1 t.12</t>
  </si>
  <si>
    <t>SIST EN 1744-1 t.13</t>
  </si>
  <si>
    <t>Določanje odpornosti proti drobljenju LA</t>
  </si>
  <si>
    <t>Preskus lastnosti zaradi termičnih in vremenskih vplivov MgSO4</t>
  </si>
  <si>
    <t>Sekantni modul elastičnosti pri starosti betona 28 dni (set treh prizem)</t>
  </si>
  <si>
    <t>Krčenje betona do starosti 180 dni (set treh prizem)</t>
  </si>
  <si>
    <t>Kapilarna vodo-vpojnost (set treh vzorcev)+preskus na valjih izvrtani iz testnega polja</t>
  </si>
  <si>
    <t>Poroznost betona (set treh vzorcev) + preskus na valjih izvrtani iz testnega polja</t>
  </si>
  <si>
    <t>Kontrola proizvodne sposobnosti gradbiščne betonarne</t>
  </si>
  <si>
    <t>Redna - letna kontrola</t>
  </si>
  <si>
    <t>Osnovna kontrola</t>
  </si>
  <si>
    <t>SIST EN 206</t>
  </si>
  <si>
    <t>pregled zapisov</t>
  </si>
  <si>
    <t>SIA 262/1, Aneks E</t>
  </si>
  <si>
    <t xml:space="preserve">Zrakonepropustnost stikov in betonov - Torrent metoda </t>
  </si>
  <si>
    <t>Kakovost betona in vgradnje betona kot ocena vodo in plino propusnosti izvedene konstrukcije, meritev se izvede na površini betona (4 meritve na blok)</t>
  </si>
  <si>
    <t>Kakovost izvedbe stikovot kot ocena vodo in plino propusnosti izvedenih stikov med bloki, meritev se izvede na stikih med bloki, stike je potrebno ustrezno pripraviti (tri meritve na stik).</t>
  </si>
  <si>
    <t>Preveritev nekaterih karakteristik BOS ob izvedbi verifikacije receptur</t>
  </si>
  <si>
    <t xml:space="preserve">patentirana metoda dr. Elmar Tschegg </t>
  </si>
  <si>
    <t>prEN 12390-12:2020</t>
  </si>
  <si>
    <t>Odpornost proti difuziji kloridov</t>
  </si>
  <si>
    <t>po metodi  NT BUILD 492:1999</t>
  </si>
  <si>
    <t>Odpornost proti širjenju razpoke pri starosti 90 dni (set 5 kock)</t>
  </si>
  <si>
    <t>Odpornost proti koroziji zaradi karbonatizacije s pospešenim preskusom (set 3 vzorcev)</t>
  </si>
  <si>
    <t>Prepustnost za tekočine + preskus na testnem polju</t>
  </si>
  <si>
    <t>Simulacija tesnosti - odpornost proti širjenju razpoke pri starosti 56 dni in treh starosti dobetoniranja (set 5 kock)</t>
  </si>
  <si>
    <t>Priprava dvoslojnih vzorcev za test simulacije tesnosti stikov pri treh starosti dobetoniranj in meritvijo hrapavosti stika vzorca (3 x set po 8 kock)</t>
  </si>
  <si>
    <t xml:space="preserve"> SIST EN ISO 17892-11:2019</t>
  </si>
  <si>
    <t>Prepustnost za tekočine VDP test na stiku med blokoma na testnem polju skupaj z izdealvo vrtine na testnem polju</t>
  </si>
  <si>
    <t>Simulacija tesnosti - test vodotesnosti stika pri povečanem pritisku 6 do 8 barov in 3 starostih dobetoniranja (set 3 kock)</t>
  </si>
  <si>
    <t>0</t>
  </si>
  <si>
    <t>REKAPITULACIJA</t>
  </si>
  <si>
    <t>TEHNOLOŠKI OBJEKT</t>
  </si>
  <si>
    <t>OCENJENA VREDNOST</t>
  </si>
  <si>
    <t>Zemeljska, geotehnična,hidroizolacijska in asfalterska dela</t>
  </si>
  <si>
    <t>Betonska dela</t>
  </si>
  <si>
    <t>Kovinske konstrukcije in armaturno jeklo</t>
  </si>
  <si>
    <t>Geodetska dela</t>
  </si>
  <si>
    <t>Končno poročilo</t>
  </si>
  <si>
    <t>1.5</t>
  </si>
  <si>
    <t>1.6</t>
  </si>
  <si>
    <t>1.6.1</t>
  </si>
  <si>
    <t>%</t>
  </si>
  <si>
    <t>Ostalo - nepredvidena dela</t>
  </si>
  <si>
    <t>OSTALO - nepredvidena dela</t>
  </si>
  <si>
    <t>Pregled tehnoloških elaboratov</t>
  </si>
  <si>
    <t xml:space="preserve">Kovinske konstrukcije </t>
  </si>
  <si>
    <t>Hidroizolacijska dela</t>
  </si>
  <si>
    <t xml:space="preserve">Betonska dela </t>
  </si>
  <si>
    <t>Zemeljska dela in temeljenje</t>
  </si>
  <si>
    <t xml:space="preserve">Armaturna jekla </t>
  </si>
  <si>
    <t>2.1</t>
  </si>
  <si>
    <t>2.2</t>
  </si>
  <si>
    <t>2.3</t>
  </si>
  <si>
    <t>2.4</t>
  </si>
  <si>
    <t>2.5</t>
  </si>
  <si>
    <t>2.6</t>
  </si>
  <si>
    <t>Jet grouting</t>
  </si>
  <si>
    <t>3.1</t>
  </si>
  <si>
    <t>3.2</t>
  </si>
  <si>
    <t>3.3</t>
  </si>
  <si>
    <t>3.4</t>
  </si>
  <si>
    <t>3.5</t>
  </si>
  <si>
    <t>3.6</t>
  </si>
  <si>
    <t>3.7</t>
  </si>
  <si>
    <t>Geotekstil</t>
  </si>
  <si>
    <t>Kontola varovanja in zaščite gradbene jame - debelostensk diafragma</t>
  </si>
  <si>
    <t>Drenažne cevi</t>
  </si>
  <si>
    <t>Osnovni materialai za proizvodnjo betonov</t>
  </si>
  <si>
    <t>4.2</t>
  </si>
  <si>
    <t>4.3</t>
  </si>
  <si>
    <t>4.4</t>
  </si>
  <si>
    <t>4.5</t>
  </si>
  <si>
    <t>4.6</t>
  </si>
  <si>
    <t>4.7</t>
  </si>
  <si>
    <t>4.8</t>
  </si>
  <si>
    <t>4.9</t>
  </si>
  <si>
    <t>4.10</t>
  </si>
  <si>
    <t>4.9 BETONSKA DELA</t>
  </si>
  <si>
    <t xml:space="preserve">4.10 OSNOVNI MATERIALI ZA PROIZVODNJO BETONA </t>
  </si>
  <si>
    <t>4.9.1</t>
  </si>
  <si>
    <t>4.9.1.1</t>
  </si>
  <si>
    <t>4.9.1.2</t>
  </si>
  <si>
    <t>4.9.1.3</t>
  </si>
  <si>
    <t>4.9.2</t>
  </si>
  <si>
    <t>4.9.2.1</t>
  </si>
  <si>
    <t>4.9.2.2</t>
  </si>
  <si>
    <t>4.9.2.3</t>
  </si>
  <si>
    <t>4.9.2.4</t>
  </si>
  <si>
    <t>4.9.2.5</t>
  </si>
  <si>
    <t>4.9.2.6</t>
  </si>
  <si>
    <t>4.9.2.7</t>
  </si>
  <si>
    <t>4.9.2.8</t>
  </si>
  <si>
    <t>4.9.2.9</t>
  </si>
  <si>
    <t>4.9.2.10</t>
  </si>
  <si>
    <t>4.9.2.11</t>
  </si>
  <si>
    <t>4.9.2.12</t>
  </si>
  <si>
    <t>4.9.3</t>
  </si>
  <si>
    <t>4.9.3.1</t>
  </si>
  <si>
    <t>4.9.3.2</t>
  </si>
  <si>
    <t>4.9.3.3</t>
  </si>
  <si>
    <t>4.9.3.4</t>
  </si>
  <si>
    <t>4.9.3.5</t>
  </si>
  <si>
    <t>4.9.3.6</t>
  </si>
  <si>
    <t>4.93.7</t>
  </si>
  <si>
    <t>4.9.3.8</t>
  </si>
  <si>
    <t>4.*.3.9</t>
  </si>
  <si>
    <t>4.9.3.10</t>
  </si>
  <si>
    <t>4.9.3.11</t>
  </si>
  <si>
    <t>4.9.3.12</t>
  </si>
  <si>
    <t>4.9.3.13</t>
  </si>
  <si>
    <t>4.9.3.14</t>
  </si>
  <si>
    <t>4.9.3.15</t>
  </si>
  <si>
    <t>4.9.3.16</t>
  </si>
  <si>
    <t>4.9.4</t>
  </si>
  <si>
    <t>4.9.7.1</t>
  </si>
  <si>
    <t>4.9.7.2</t>
  </si>
  <si>
    <t>4.9.5</t>
  </si>
  <si>
    <t>4.9.5.1</t>
  </si>
  <si>
    <t>4.9.5.2</t>
  </si>
  <si>
    <t>4.9.6</t>
  </si>
  <si>
    <t>4.9.6.1</t>
  </si>
  <si>
    <t>4.9.6.2</t>
  </si>
  <si>
    <t>4.9.7</t>
  </si>
  <si>
    <t>4.9.8</t>
  </si>
  <si>
    <t>4.9.8.1</t>
  </si>
  <si>
    <t>4.9.8.2</t>
  </si>
  <si>
    <t>4.9.9</t>
  </si>
  <si>
    <t>4.9.9.1</t>
  </si>
  <si>
    <t>4.10.1</t>
  </si>
  <si>
    <t>4.10.1.2</t>
  </si>
  <si>
    <t>4.10.2</t>
  </si>
  <si>
    <t>4.10.2.1</t>
  </si>
  <si>
    <t>4.10.3</t>
  </si>
  <si>
    <t>4.10.3.1</t>
  </si>
  <si>
    <t>4.10.3.2</t>
  </si>
  <si>
    <t>4.10.3.3</t>
  </si>
  <si>
    <t>4.10.3.4</t>
  </si>
  <si>
    <t>4.10.3.5</t>
  </si>
  <si>
    <t>4.10.3.6</t>
  </si>
  <si>
    <t>4.10.3.7</t>
  </si>
  <si>
    <t>4.10.3.8</t>
  </si>
  <si>
    <t>4.10.3.9</t>
  </si>
  <si>
    <t>4.10.3.10</t>
  </si>
  <si>
    <t>4.10.3.11</t>
  </si>
  <si>
    <t>4.10.3.12</t>
  </si>
  <si>
    <t>4.10.3.13</t>
  </si>
  <si>
    <t>4.10.3.14</t>
  </si>
  <si>
    <t>4.10.4</t>
  </si>
  <si>
    <t>4.10.4.1</t>
  </si>
  <si>
    <t>4.10.4.2</t>
  </si>
  <si>
    <t>Epoksi tlak</t>
  </si>
  <si>
    <t>5.1</t>
  </si>
  <si>
    <t>5.2</t>
  </si>
  <si>
    <t>5.3</t>
  </si>
  <si>
    <t>5.4</t>
  </si>
  <si>
    <t>5.5</t>
  </si>
  <si>
    <t>5.6</t>
  </si>
  <si>
    <t>Asfalterska dela</t>
  </si>
  <si>
    <t>Kanalizacijske cevi</t>
  </si>
  <si>
    <t>Vodovodne cevi</t>
  </si>
  <si>
    <t>Cevi za telekomunikacije</t>
  </si>
  <si>
    <t>Oprema cest</t>
  </si>
  <si>
    <t>6.2</t>
  </si>
  <si>
    <t>6.3</t>
  </si>
  <si>
    <t>6.4</t>
  </si>
  <si>
    <t>6.5</t>
  </si>
  <si>
    <t>6.6</t>
  </si>
  <si>
    <t>6.7</t>
  </si>
  <si>
    <t>6.8</t>
  </si>
  <si>
    <t>6.9</t>
  </si>
  <si>
    <t>6.10</t>
  </si>
  <si>
    <t>6.11</t>
  </si>
  <si>
    <t>6.12</t>
  </si>
  <si>
    <t>INFRASTRUKTURNE IN ZUNANJE UREDITVE</t>
  </si>
  <si>
    <t>POPIS DEL Z LISTO CEN</t>
  </si>
  <si>
    <t>PRILOGA 2</t>
  </si>
  <si>
    <t>Temeljna plošča:</t>
  </si>
  <si>
    <t>Primarna obloga:</t>
  </si>
  <si>
    <t>Sekundarna obloga:</t>
  </si>
  <si>
    <t>Medetažna konstrukcija:</t>
  </si>
  <si>
    <t>Nearmirani betoni:</t>
  </si>
  <si>
    <t>Armirani betoni:</t>
  </si>
  <si>
    <t>Mikroarmirani betoni</t>
  </si>
  <si>
    <t>- kontrola vgradnje, materialov in debeline plasti</t>
  </si>
  <si>
    <t>Tehnološki elaborati za zemeljska dela</t>
  </si>
  <si>
    <t>Tehnološki elaborati betonerskih del</t>
  </si>
  <si>
    <t>Tehnološki elaborat za vidne betone s poskusnimi polji</t>
  </si>
  <si>
    <t>Tehnološki elaborat obrtniških del</t>
  </si>
  <si>
    <t>2.1.3.</t>
  </si>
  <si>
    <t>2.1.4.</t>
  </si>
  <si>
    <t>Vmesna poročila o izvedenih pregledih z vrednotenjem NKK</t>
  </si>
  <si>
    <t>2.1 PREGLED TEHNOLOŠKIH ELABORATOV IN PODAJA MNENJ</t>
  </si>
  <si>
    <t>Končno poročilo za armiraška dela za objekt z vrednotenjem NKK</t>
  </si>
  <si>
    <t>Končno poročilo za beton s pregledom in vrednotenjem rezultatov NKK</t>
  </si>
  <si>
    <t>3.1 PREGLED TEHNOLOŠKIH ELABORATOV IN PODAJA MNENJ</t>
  </si>
  <si>
    <t>- kontrola izvajanja vgradnje, materialov in debeline plasti</t>
  </si>
  <si>
    <t>Tehnološki elaborati za zemeljska dela in stabilizacijo temeljnih tal</t>
  </si>
  <si>
    <t>3.1.3.</t>
  </si>
  <si>
    <t>3.1.4.</t>
  </si>
  <si>
    <t>Trakovi, premazi, PVC folija</t>
  </si>
  <si>
    <t>Vmesna poročila o izvedenih pregledih in vrednotenje poročil ZKK</t>
  </si>
  <si>
    <t>4.1 PREGLED TEHNOLOŠKIH ELABORATOV IN PODAJA MNENJ</t>
  </si>
  <si>
    <t>Program dela Zunanje kontrole kvalitete (ZKK)</t>
  </si>
  <si>
    <t>SILOS</t>
  </si>
  <si>
    <t>HALA NAD SILOSOM</t>
  </si>
  <si>
    <t>SKUPAJ</t>
  </si>
  <si>
    <t>Tehnološki elaborati izvedbe PVC membrane, tesnilni trakovi</t>
  </si>
  <si>
    <t>Tehnološki elaborati izvedbe zemeljskih del, izkopi, zasipi, črpanje vode, izenačitev pornih tlakov, priprava podloge za polaganje PVC membrane</t>
  </si>
  <si>
    <t>Tehnološki elaborati izvedbe primarne obloge - DEBELOSTENSKA DIAFRAGMA s poskusnim poljem</t>
  </si>
  <si>
    <t>Tehnološki elaborat izvedbe sekundarne obloge silosa, drenaže, betoni, opaži, armatura, stopnišče</t>
  </si>
  <si>
    <t>4.1.3.</t>
  </si>
  <si>
    <t>4.1.4.</t>
  </si>
  <si>
    <t>4.1.5.</t>
  </si>
  <si>
    <t>Pregledi temeljnih tal in izkopov, geomehanska spremljava izkopov</t>
  </si>
  <si>
    <t>- kontrola izvajanja,vgradnje, materialov in debeline plasti</t>
  </si>
  <si>
    <t>1/14 dni</t>
  </si>
  <si>
    <t>Predgled dokazne dokumentacije</t>
  </si>
  <si>
    <t>4.6. GEOTEKSTIL</t>
  </si>
  <si>
    <t>4.9.4.1</t>
  </si>
  <si>
    <t>4.9.4.2</t>
  </si>
  <si>
    <t>4.9.4.3</t>
  </si>
  <si>
    <t>4.9.4.4</t>
  </si>
  <si>
    <t>4.9.4.5</t>
  </si>
  <si>
    <t>4.9.4.6</t>
  </si>
  <si>
    <t>4.9.4.7</t>
  </si>
  <si>
    <t>5.1.3.</t>
  </si>
  <si>
    <t>Tehnološki elaborati betonerskih del, opaži, armatura</t>
  </si>
  <si>
    <t>Tehnološki elaborati betonerskih del, opaži armatura</t>
  </si>
  <si>
    <t>Končna ocena s pregledom rezultatov notranje kontrole kvalitete</t>
  </si>
  <si>
    <t>Vrednotenje poročil tekoče kontrole kvalitete izvajalca</t>
  </si>
  <si>
    <t>6.10 CEVI ZA ELEKTRO in TELEKOMUNIKACIJE</t>
  </si>
  <si>
    <t>6.8.2</t>
  </si>
  <si>
    <t>6.9.1</t>
  </si>
  <si>
    <t>RF tehnološki cevovodi</t>
  </si>
  <si>
    <t>Karakteristike materialov</t>
  </si>
  <si>
    <t>Kontrola zvarov</t>
  </si>
  <si>
    <t>kontrola izvedbe izolacije</t>
  </si>
  <si>
    <t>Izvedba enotnega geodetskega posnetka končnega stanja s pripravo elaborata za vpis objektov v uradne evidence. PID podloge izvedenih del zagotovi Naročnik</t>
  </si>
  <si>
    <t>8.</t>
  </si>
  <si>
    <t>PORTALNO DVIGALO</t>
  </si>
  <si>
    <t>7</t>
  </si>
  <si>
    <t>7.1 PREGLED TEHNOLOŠKIH ELABORATOV elektro in strojna stroka</t>
  </si>
  <si>
    <t>7.1.1</t>
  </si>
  <si>
    <t>7.2.1.</t>
  </si>
  <si>
    <t>7.2 KONTROLA KVALITETE PROIZVODNJE</t>
  </si>
  <si>
    <t xml:space="preserve"> - pregled izvedbene projektne dokumentacije in delavniških načrtov z oceno doseganja projektno predvidenih parametrov in izdelavo poročila o pregledu</t>
  </si>
  <si>
    <t xml:space="preserve">po projektnih zahtevah, PTP, </t>
  </si>
  <si>
    <t xml:space="preserve"> - pregled zasnove sistemov vodenja in obratovanja dvigala</t>
  </si>
  <si>
    <t xml:space="preserve"> - pregled in sodelovanje na kontrolnih prevzemih posameznih sklopov dvigala in opreme dvigala,</t>
  </si>
  <si>
    <t xml:space="preserve"> - spremljava funkcionalnih preskusov v tovarnah za ločene komponente</t>
  </si>
  <si>
    <t>Proizvodnja portalnega dvigala, elektro stroka ( E ) - na lokaciji dobavitelja</t>
  </si>
  <si>
    <t>Proizvodnja portalnega dvigala, strojna stroka ( S ) - na lokaciji dobavitelja</t>
  </si>
  <si>
    <t xml:space="preserve"> - kontrola dobave osnovnih materialov in komponent ter po potrebi izvedba naključnih porušnih preiskav na lokaciji proizvodnje dvigala med izvedbo (porušne preiskav na dveh vzorcih osnovnega materiala (kemijsko analizo, žilavost, natezni preskus) - potrditev kvalitete osnovnih materialov),</t>
  </si>
  <si>
    <t xml:space="preserve"> - kontrola izdelave nosilne konstrukcije z nadzorom  varilskih del ter izvedba naključnih neporušnih kontrol na lokaciji proizvodnje dvigala med izvedbo (neporušno kontrolo zvarnih spojev (1 obisk RT ali UT kontrole) – kontrola v proizvodnji dobavitelja,</t>
  </si>
  <si>
    <t xml:space="preserve"> - potrditev kvalitete zvarnih spojev,</t>
  </si>
  <si>
    <t xml:space="preserve"> - kontrola montaže pogonov,</t>
  </si>
  <si>
    <t xml:space="preserve"> - spremljanje funkcionalnih preskusov v tovarni,</t>
  </si>
  <si>
    <t>obisk</t>
  </si>
  <si>
    <t>7.2.2.</t>
  </si>
  <si>
    <t xml:space="preserve"> - sodelovanej pri vmesnih prevzemih opreme in komponent</t>
  </si>
  <si>
    <t xml:space="preserve"> - sodelovanje in kontrola končnih preizkusov na objektu vključno z bremenskimi testi</t>
  </si>
  <si>
    <t>Montaža portalnega dvigala ( E in S stroka)</t>
  </si>
  <si>
    <t>7.3 KONTROLA KVALITETE MONTAŽE</t>
  </si>
  <si>
    <t xml:space="preserve"> - kontrola in spremljava montaže na lokaciji</t>
  </si>
  <si>
    <t>7.3.1.</t>
  </si>
  <si>
    <t>7.3.1.1.</t>
  </si>
  <si>
    <t>7.3.1.2</t>
  </si>
  <si>
    <t>7.3.1.3</t>
  </si>
  <si>
    <t>7.3.3.</t>
  </si>
  <si>
    <t>7.3.2.</t>
  </si>
  <si>
    <t>7.2.1.1.</t>
  </si>
  <si>
    <t>7.2.1.2.</t>
  </si>
  <si>
    <t>7.2.1.3</t>
  </si>
  <si>
    <t>7.2.2.1</t>
  </si>
  <si>
    <t>7.2.2.2</t>
  </si>
  <si>
    <t>7.2.2.3</t>
  </si>
  <si>
    <t>7.2.2.4</t>
  </si>
  <si>
    <t>7.2.2.5</t>
  </si>
  <si>
    <t>7.1.</t>
  </si>
  <si>
    <t>7.2.</t>
  </si>
  <si>
    <t>7.3.</t>
  </si>
  <si>
    <t>Kontrola kvalitete proizvodnje</t>
  </si>
  <si>
    <t>Kontrola kvalitete montaže</t>
  </si>
  <si>
    <t>7.3. Kontrola kvalitete montaže</t>
  </si>
  <si>
    <t>7.2. Kontrola kvalitet proizvodnje</t>
  </si>
  <si>
    <t>KONZULTACIJE IN SPREMLJAVA:</t>
  </si>
  <si>
    <t>POTRALNO DVIGALO IN PRIJEMALO</t>
  </si>
  <si>
    <t>1.5.1.</t>
  </si>
  <si>
    <t>1.7</t>
  </si>
  <si>
    <t xml:space="preserve">Končno skupno poročilo izvedenih preiskav zunanje kontrole kvalitete </t>
  </si>
  <si>
    <t>1.7.1</t>
  </si>
  <si>
    <t>Portalno dvigalo</t>
  </si>
  <si>
    <t>Kontrola vgrajenih materialov in doseganje parametrov ponikovalnega polja</t>
  </si>
  <si>
    <t>Polimerne drenažne in kanalizacijske cevi in ponikovalno polje</t>
  </si>
  <si>
    <t>6.8 KANALIZACIJSKE CEVI IN PONIKOVALNO POLJE</t>
  </si>
  <si>
    <t>2.5.1</t>
  </si>
  <si>
    <t>2.5.1-1</t>
  </si>
  <si>
    <t>2.5.1-2</t>
  </si>
  <si>
    <t>2.5.1-3</t>
  </si>
  <si>
    <t>2.5.1-4</t>
  </si>
  <si>
    <t xml:space="preserve">Izvedba aktivnosti v času od pričetka do zaključka del ki obsega: 
- prisotnost na operativnih sestankih in na gradbišču, 
- sodelovanje z INŽENIRJEM na gradbišču, 
- konzultacije in svetovanje
- kontrola in pregled poročil notranje kontrole kvalitete izvajalca. </t>
  </si>
  <si>
    <t>PVC membrana</t>
  </si>
  <si>
    <t>IZGRADNJA  ODLAGALIŠČA NIZKO- IN SREDNJERADIOAKTIVNIH ODPADKOV (NSRAO) VRBINA, KRŠKO</t>
  </si>
  <si>
    <t>Dodatne koordinacije, ostale meritve, preiskave, pregledi (več  in nepredvidena dela), poročila, mnenja, ki niso zajeta v osnovnih postavka, jih pa je za zagotovitev in kontrolo kvalitete izvedbe ter za potrebe izdelave končnih poročil, ocen, potrebno izvršiti. Meritve, preiskave, pregledi, sestanki, koordinacije se izvedejo na podlagi naročila INŽENIRJA ali INVESTITORJA, obračun se izvede po dejansko porabljenem času in porabi materiala ter ostalih stroškov (7 % pogodbene vrednosti)</t>
  </si>
  <si>
    <t>4.5 HIDROIZOLACIJSKA DELA (PVC mebrana)</t>
  </si>
  <si>
    <t>5.5.1.</t>
  </si>
  <si>
    <t>INFRASTRUKTURNA IN ZUNANJA UREDITEV</t>
  </si>
  <si>
    <t>6.2.7</t>
  </si>
  <si>
    <t>6.3.1</t>
  </si>
  <si>
    <t>6.3.2</t>
  </si>
  <si>
    <t>6.3.3</t>
  </si>
  <si>
    <t>6.5.1</t>
  </si>
  <si>
    <t>6.6.2.</t>
  </si>
  <si>
    <t>8.1</t>
  </si>
  <si>
    <t>8.2</t>
  </si>
  <si>
    <t>8.3</t>
  </si>
  <si>
    <t>8.4</t>
  </si>
  <si>
    <t>8.5</t>
  </si>
  <si>
    <t>8.6</t>
  </si>
  <si>
    <t>8.7</t>
  </si>
  <si>
    <t>8.8</t>
  </si>
  <si>
    <t>8. GEODETSKA DELA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</si>
</sst>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 #,##0.00\ &quot;€&quot;_-;\-* #,##0.00\ &quot;€&quot;_-;_-* &quot;-&quot;??\ &quot;€&quot;_-;_-@_-"/>
    <numFmt numFmtId="164" formatCode="0.0"/>
    <numFmt numFmtId="165" formatCode="0.000"/>
    <numFmt numFmtId="166" formatCode="_-* #,##0.00\ [$€-424]_-;\-* #,##0.00\ [$€-424]_-;_-* &quot;-&quot;??\ [$€-424]_-;_-@_-"/>
    <numFmt numFmtId="167" formatCode="General_)"/>
    <numFmt numFmtId="168" formatCode="#,##0.00\ _€"/>
    <numFmt numFmtId="169" formatCode="#,##0.00\ [$EUR]"/>
  </numFmts>
  <fonts count="60">
    <font>
      <sz val="10"/>
      <name val="Arial"/>
      <charset val="238"/>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0"/>
      <name val="Arial"/>
      <family val="2"/>
      <charset val="238"/>
    </font>
    <font>
      <sz val="10"/>
      <name val="Arial CE"/>
      <family val="2"/>
      <charset val="238"/>
    </font>
    <font>
      <sz val="11"/>
      <color indexed="8"/>
      <name val="Calibri"/>
      <family val="2"/>
      <charset val="238"/>
    </font>
    <font>
      <sz val="11"/>
      <color indexed="9"/>
      <name val="Calibri"/>
      <family val="2"/>
      <charset val="238"/>
    </font>
    <font>
      <sz val="11"/>
      <color indexed="17"/>
      <name val="Calibri"/>
      <family val="2"/>
      <charset val="238"/>
    </font>
    <font>
      <b/>
      <sz val="11"/>
      <color indexed="63"/>
      <name val="Calibri"/>
      <family val="2"/>
      <charset val="238"/>
    </font>
    <font>
      <b/>
      <sz val="18"/>
      <color indexed="56"/>
      <name val="Cambria"/>
      <family val="2"/>
      <charset val="238"/>
    </font>
    <font>
      <b/>
      <sz val="15"/>
      <color indexed="56"/>
      <name val="Calibri"/>
      <family val="2"/>
      <charset val="238"/>
    </font>
    <font>
      <b/>
      <sz val="13"/>
      <color indexed="56"/>
      <name val="Calibri"/>
      <family val="2"/>
      <charset val="238"/>
    </font>
    <font>
      <b/>
      <sz val="11"/>
      <color indexed="56"/>
      <name val="Calibri"/>
      <family val="2"/>
      <charset val="238"/>
    </font>
    <font>
      <sz val="11"/>
      <color indexed="60"/>
      <name val="Calibri"/>
      <family val="2"/>
      <charset val="238"/>
    </font>
    <font>
      <sz val="10"/>
      <name val="Arial"/>
      <family val="2"/>
      <charset val="238"/>
    </font>
    <font>
      <sz val="11"/>
      <color indexed="10"/>
      <name val="Calibri"/>
      <family val="2"/>
      <charset val="238"/>
    </font>
    <font>
      <i/>
      <sz val="11"/>
      <color indexed="23"/>
      <name val="Calibri"/>
      <family val="2"/>
      <charset val="238"/>
    </font>
    <font>
      <sz val="11"/>
      <color indexed="52"/>
      <name val="Calibri"/>
      <family val="2"/>
      <charset val="238"/>
    </font>
    <font>
      <b/>
      <sz val="11"/>
      <color indexed="9"/>
      <name val="Calibri"/>
      <family val="2"/>
      <charset val="238"/>
    </font>
    <font>
      <b/>
      <sz val="11"/>
      <color indexed="52"/>
      <name val="Calibri"/>
      <family val="2"/>
      <charset val="238"/>
    </font>
    <font>
      <sz val="11"/>
      <color indexed="20"/>
      <name val="Calibri"/>
      <family val="2"/>
      <charset val="238"/>
    </font>
    <font>
      <sz val="11"/>
      <color indexed="62"/>
      <name val="Calibri"/>
      <family val="2"/>
      <charset val="238"/>
    </font>
    <font>
      <b/>
      <sz val="11"/>
      <color indexed="8"/>
      <name val="Calibri"/>
      <family val="2"/>
      <charset val="238"/>
    </font>
    <font>
      <b/>
      <sz val="10"/>
      <name val="Arial"/>
      <family val="2"/>
      <charset val="238"/>
    </font>
    <font>
      <vertAlign val="subscript"/>
      <sz val="10"/>
      <name val="Arial"/>
      <family val="2"/>
      <charset val="238"/>
    </font>
    <font>
      <b/>
      <sz val="14"/>
      <name val="Arial"/>
      <family val="2"/>
      <charset val="238"/>
    </font>
    <font>
      <b/>
      <sz val="12"/>
      <name val="Arial"/>
      <family val="2"/>
      <charset val="238"/>
    </font>
    <font>
      <b/>
      <sz val="11"/>
      <name val="Arial"/>
      <family val="2"/>
      <charset val="238"/>
    </font>
    <font>
      <b/>
      <sz val="10"/>
      <name val="Arial CE"/>
      <charset val="238"/>
    </font>
    <font>
      <b/>
      <sz val="9"/>
      <name val="Arial"/>
      <family val="2"/>
      <charset val="238"/>
    </font>
    <font>
      <b/>
      <sz val="9"/>
      <name val="Arial CE"/>
      <family val="2"/>
      <charset val="238"/>
    </font>
    <font>
      <vertAlign val="superscript"/>
      <sz val="10"/>
      <name val="Arial"/>
      <family val="2"/>
      <charset val="238"/>
    </font>
    <font>
      <sz val="10"/>
      <color rgb="FF000000"/>
      <name val="Arial"/>
      <family val="2"/>
      <charset val="238"/>
    </font>
    <font>
      <b/>
      <sz val="12"/>
      <color theme="1"/>
      <name val="Calibri"/>
      <family val="2"/>
      <charset val="238"/>
      <scheme val="minor"/>
    </font>
    <font>
      <b/>
      <sz val="16"/>
      <color theme="1"/>
      <name val="Calibri"/>
      <family val="2"/>
      <charset val="238"/>
      <scheme val="minor"/>
    </font>
    <font>
      <sz val="12"/>
      <name val="Arial"/>
      <family val="2"/>
      <charset val="238"/>
    </font>
    <font>
      <sz val="10"/>
      <name val="Arial"/>
      <family val="2"/>
    </font>
    <font>
      <b/>
      <sz val="10"/>
      <name val="Arial"/>
      <family val="2"/>
    </font>
    <font>
      <b/>
      <sz val="11"/>
      <name val="Arial"/>
      <family val="2"/>
    </font>
    <font>
      <sz val="11"/>
      <name val="Arial"/>
      <family val="2"/>
      <charset val="238"/>
    </font>
    <font>
      <sz val="11"/>
      <name val="Arial"/>
      <family val="2"/>
    </font>
    <font>
      <sz val="11"/>
      <name val="Calibri"/>
      <family val="2"/>
      <charset val="238"/>
      <scheme val="minor"/>
    </font>
    <font>
      <sz val="12"/>
      <color theme="1"/>
      <name val="Calibri"/>
      <family val="2"/>
      <charset val="238"/>
      <scheme val="minor"/>
    </font>
    <font>
      <b/>
      <sz val="11"/>
      <color theme="1"/>
      <name val="Calibri"/>
      <family val="2"/>
      <charset val="238"/>
      <scheme val="minor"/>
    </font>
    <font>
      <sz val="9"/>
      <name val="Calibri"/>
      <family val="2"/>
      <charset val="238"/>
    </font>
    <font>
      <sz val="10"/>
      <name val="Arial CE"/>
    </font>
    <font>
      <sz val="10"/>
      <color rgb="FFFF0000"/>
      <name val="Arial"/>
      <family val="2"/>
      <charset val="238"/>
    </font>
    <font>
      <b/>
      <sz val="10"/>
      <name val="Arial CE"/>
      <family val="2"/>
      <charset val="238"/>
    </font>
    <font>
      <sz val="10"/>
      <color indexed="8"/>
      <name val="Arial"/>
      <family val="2"/>
      <charset val="238"/>
    </font>
    <font>
      <b/>
      <sz val="10"/>
      <color indexed="8"/>
      <name val="Arial"/>
      <family val="2"/>
      <charset val="238"/>
    </font>
    <font>
      <sz val="8"/>
      <name val="Arial"/>
      <family val="2"/>
      <charset val="238"/>
    </font>
    <font>
      <sz val="8"/>
      <name val="Arial"/>
      <family val="2"/>
      <charset val="238"/>
    </font>
    <font>
      <i/>
      <sz val="12"/>
      <name val="Arial"/>
      <family val="2"/>
      <charset val="238"/>
    </font>
    <font>
      <sz val="11"/>
      <name val="Arial CE"/>
      <family val="2"/>
      <charset val="238"/>
    </font>
    <font>
      <i/>
      <sz val="11"/>
      <name val="Arial"/>
      <family val="2"/>
      <charset val="238"/>
    </font>
    <font>
      <sz val="20"/>
      <name val="Arial"/>
      <family val="2"/>
      <charset val="238"/>
    </font>
    <font>
      <sz val="8"/>
      <name val="Arial"/>
      <charset val="238"/>
    </font>
  </fonts>
  <fills count="27">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s>
  <borders count="80">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diagonal/>
    </border>
    <border>
      <left style="thin">
        <color indexed="64"/>
      </left>
      <right style="thin">
        <color indexed="64"/>
      </right>
      <top/>
      <bottom style="thin">
        <color indexed="64"/>
      </bottom>
      <diagonal/>
    </border>
    <border>
      <left style="medium">
        <color indexed="64"/>
      </left>
      <right/>
      <top style="thin">
        <color indexed="64"/>
      </top>
      <bottom/>
      <diagonal/>
    </border>
    <border>
      <left style="thin">
        <color indexed="64"/>
      </left>
      <right style="thin">
        <color indexed="64"/>
      </right>
      <top style="thin">
        <color indexed="64"/>
      </top>
      <bottom/>
      <diagonal/>
    </border>
    <border>
      <left/>
      <right/>
      <top style="thin">
        <color indexed="64"/>
      </top>
      <bottom/>
      <diagonal/>
    </border>
    <border>
      <left/>
      <right style="thin">
        <color indexed="64"/>
      </right>
      <top style="thin">
        <color indexed="64"/>
      </top>
      <bottom style="thin">
        <color indexed="64"/>
      </bottom>
      <diagonal/>
    </border>
    <border>
      <left style="medium">
        <color indexed="64"/>
      </left>
      <right/>
      <top/>
      <bottom style="thin">
        <color indexed="64"/>
      </bottom>
      <diagonal/>
    </border>
    <border>
      <left style="thin">
        <color indexed="64"/>
      </left>
      <right style="thin">
        <color indexed="64"/>
      </right>
      <top/>
      <bottom/>
      <diagonal/>
    </border>
    <border>
      <left style="medium">
        <color indexed="64"/>
      </left>
      <right style="thin">
        <color indexed="64"/>
      </right>
      <top style="thin">
        <color indexed="64"/>
      </top>
      <bottom style="thin">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top/>
      <bottom style="thin">
        <color indexed="64"/>
      </bottom>
      <diagonal/>
    </border>
    <border>
      <left/>
      <right style="thin">
        <color indexed="64"/>
      </right>
      <top/>
      <bottom style="medium">
        <color indexed="64"/>
      </bottom>
      <diagonal/>
    </border>
    <border>
      <left/>
      <right/>
      <top/>
      <bottom style="medium">
        <color indexed="64"/>
      </bottom>
      <diagonal/>
    </border>
    <border>
      <left style="medium">
        <color indexed="64"/>
      </left>
      <right/>
      <top/>
      <bottom style="medium">
        <color indexed="64"/>
      </bottom>
      <diagonal/>
    </border>
    <border>
      <left style="thin">
        <color indexed="64"/>
      </left>
      <right/>
      <top style="thin">
        <color indexed="64"/>
      </top>
      <bottom style="medium">
        <color indexed="64"/>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diagonal/>
    </border>
    <border>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style="medium">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right style="medium">
        <color indexed="64"/>
      </right>
      <top/>
      <bottom/>
      <diagonal/>
    </border>
    <border>
      <left/>
      <right style="medium">
        <color indexed="64"/>
      </right>
      <top/>
      <bottom style="medium">
        <color indexed="64"/>
      </bottom>
      <diagonal/>
    </border>
    <border>
      <left/>
      <right style="medium">
        <color indexed="64"/>
      </right>
      <top style="medium">
        <color indexed="64"/>
      </top>
      <bottom/>
      <diagonal/>
    </border>
    <border>
      <left style="thin">
        <color indexed="64"/>
      </left>
      <right style="medium">
        <color indexed="64"/>
      </right>
      <top style="thin">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bottom/>
      <diagonal/>
    </border>
    <border>
      <left/>
      <right style="thin">
        <color indexed="64"/>
      </right>
      <top style="medium">
        <color indexed="64"/>
      </top>
      <bottom/>
      <diagonal/>
    </border>
    <border>
      <left style="thin">
        <color indexed="64"/>
      </left>
      <right/>
      <top style="medium">
        <color indexed="64"/>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indexed="64"/>
      </right>
      <top/>
      <bottom style="thin">
        <color indexed="64"/>
      </bottom>
      <diagonal/>
    </border>
    <border>
      <left style="thin">
        <color indexed="64"/>
      </left>
      <right style="medium">
        <color indexed="64"/>
      </right>
      <top/>
      <bottom style="medium">
        <color indexed="64"/>
      </bottom>
      <diagonal/>
    </border>
    <border>
      <left/>
      <right/>
      <top style="thin">
        <color indexed="64"/>
      </top>
      <bottom style="double">
        <color indexed="64"/>
      </bottom>
      <diagonal/>
    </border>
    <border>
      <left/>
      <right style="thin">
        <color indexed="64"/>
      </right>
      <top/>
      <bottom/>
      <diagonal/>
    </border>
    <border>
      <left/>
      <right style="medium">
        <color indexed="64"/>
      </right>
      <top style="thin">
        <color indexed="64"/>
      </top>
      <bottom/>
      <diagonal/>
    </border>
  </borders>
  <cellStyleXfs count="73">
    <xf numFmtId="0" fontId="0" fillId="0" borderId="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10" fillId="4" borderId="0" applyNumberFormat="0" applyBorder="0" applyAlignment="0" applyProtection="0"/>
    <xf numFmtId="0" fontId="11" fillId="20" borderId="6" applyNumberFormat="0" applyAlignment="0" applyProtection="0"/>
    <xf numFmtId="0" fontId="12" fillId="0" borderId="0" applyNumberFormat="0" applyFill="0" applyBorder="0" applyAlignment="0" applyProtection="0"/>
    <xf numFmtId="0" fontId="13" fillId="0" borderId="3" applyNumberFormat="0" applyFill="0" applyAlignment="0" applyProtection="0"/>
    <xf numFmtId="0" fontId="14" fillId="0" borderId="4" applyNumberFormat="0" applyFill="0" applyAlignment="0" applyProtection="0"/>
    <xf numFmtId="0" fontId="15" fillId="0" borderId="5" applyNumberFormat="0" applyFill="0" applyAlignment="0" applyProtection="0"/>
    <xf numFmtId="0" fontId="15" fillId="0" borderId="0" applyNumberFormat="0" applyFill="0" applyBorder="0" applyAlignment="0" applyProtection="0"/>
    <xf numFmtId="0" fontId="16" fillId="22" borderId="0" applyNumberFormat="0" applyBorder="0" applyAlignment="0" applyProtection="0"/>
    <xf numFmtId="0" fontId="17" fillId="0" borderId="0"/>
    <xf numFmtId="0" fontId="6" fillId="23" borderId="8" applyNumberFormat="0" applyFont="0" applyAlignment="0" applyProtection="0"/>
    <xf numFmtId="0" fontId="18" fillId="0" borderId="0" applyNumberFormat="0" applyFill="0" applyBorder="0" applyAlignment="0" applyProtection="0"/>
    <xf numFmtId="0" fontId="19" fillId="0" borderId="0" applyNumberFormat="0" applyFill="0" applyBorder="0" applyAlignment="0" applyProtection="0"/>
    <xf numFmtId="0" fontId="9" fillId="16" borderId="0" applyNumberFormat="0" applyBorder="0" applyAlignment="0" applyProtection="0"/>
    <xf numFmtId="0" fontId="9" fillId="17" borderId="0" applyNumberFormat="0" applyBorder="0" applyAlignment="0" applyProtection="0"/>
    <xf numFmtId="0" fontId="9" fillId="18"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9" borderId="0" applyNumberFormat="0" applyBorder="0" applyAlignment="0" applyProtection="0"/>
    <xf numFmtId="0" fontId="20" fillId="0" borderId="7" applyNumberFormat="0" applyFill="0" applyAlignment="0" applyProtection="0"/>
    <xf numFmtId="0" fontId="21" fillId="21" borderId="2" applyNumberFormat="0" applyAlignment="0" applyProtection="0"/>
    <xf numFmtId="0" fontId="22" fillId="20" borderId="1" applyNumberFormat="0" applyAlignment="0" applyProtection="0"/>
    <xf numFmtId="0" fontId="23" fillId="3" borderId="0" applyNumberFormat="0" applyBorder="0" applyAlignment="0" applyProtection="0"/>
    <xf numFmtId="0" fontId="24" fillId="7" borderId="1" applyNumberFormat="0" applyAlignment="0" applyProtection="0"/>
    <xf numFmtId="0" fontId="25" fillId="0" borderId="9" applyNumberFormat="0" applyFill="0" applyAlignment="0" applyProtection="0"/>
    <xf numFmtId="0" fontId="6" fillId="0" borderId="0"/>
    <xf numFmtId="0" fontId="6" fillId="0" borderId="0"/>
    <xf numFmtId="0" fontId="6" fillId="23" borderId="8" applyNumberFormat="0" applyFont="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5" fillId="0" borderId="0"/>
    <xf numFmtId="0" fontId="4" fillId="0" borderId="0"/>
    <xf numFmtId="0" fontId="4" fillId="0" borderId="0"/>
    <xf numFmtId="0" fontId="4" fillId="0" borderId="0"/>
    <xf numFmtId="0" fontId="4" fillId="0" borderId="0"/>
    <xf numFmtId="44" fontId="4" fillId="0" borderId="0" applyFont="0" applyFill="0" applyBorder="0" applyAlignment="0" applyProtection="0"/>
    <xf numFmtId="0" fontId="48" fillId="0" borderId="0"/>
    <xf numFmtId="0" fontId="3" fillId="0" borderId="0"/>
    <xf numFmtId="0" fontId="3" fillId="0" borderId="0"/>
    <xf numFmtId="0" fontId="3" fillId="0" borderId="0"/>
    <xf numFmtId="0" fontId="3" fillId="0" borderId="0"/>
    <xf numFmtId="0" fontId="3" fillId="0" borderId="0"/>
    <xf numFmtId="44" fontId="3" fillId="0" borderId="0" applyFont="0" applyFill="0" applyBorder="0" applyAlignment="0" applyProtection="0"/>
    <xf numFmtId="0" fontId="2" fillId="0" borderId="0"/>
    <xf numFmtId="44" fontId="2" fillId="0" borderId="0" applyFont="0" applyFill="0" applyBorder="0" applyAlignment="0" applyProtection="0"/>
  </cellStyleXfs>
  <cellXfs count="1119">
    <xf numFmtId="0" fontId="0" fillId="0" borderId="0" xfId="0"/>
    <xf numFmtId="0" fontId="7" fillId="0" borderId="0" xfId="0" applyFont="1"/>
    <xf numFmtId="0" fontId="7" fillId="0" borderId="0" xfId="0" applyFont="1" applyBorder="1"/>
    <xf numFmtId="0" fontId="6" fillId="0" borderId="19" xfId="44" quotePrefix="1" applyFont="1" applyBorder="1" applyAlignment="1">
      <alignment vertical="top"/>
    </xf>
    <xf numFmtId="0" fontId="6" fillId="0" borderId="20" xfId="44" applyFont="1" applyBorder="1" applyAlignment="1">
      <alignment vertical="top"/>
    </xf>
    <xf numFmtId="49" fontId="26" fillId="0" borderId="14" xfId="44" applyNumberFormat="1" applyFont="1" applyFill="1" applyBorder="1" applyAlignment="1">
      <alignment horizontal="left" vertical="top"/>
    </xf>
    <xf numFmtId="0" fontId="6" fillId="0" borderId="0" xfId="0" applyFont="1"/>
    <xf numFmtId="0" fontId="26" fillId="0" borderId="0" xfId="0" applyFont="1"/>
    <xf numFmtId="0" fontId="6" fillId="0" borderId="0" xfId="0" applyFont="1" applyAlignment="1">
      <alignment horizontal="center"/>
    </xf>
    <xf numFmtId="1" fontId="6" fillId="0" borderId="0" xfId="0" applyNumberFormat="1" applyFont="1" applyAlignment="1">
      <alignment horizontal="center"/>
    </xf>
    <xf numFmtId="0" fontId="6" fillId="0" borderId="0" xfId="0" applyFont="1" applyBorder="1"/>
    <xf numFmtId="0" fontId="26" fillId="0" borderId="0" xfId="0" applyFont="1" applyAlignment="1">
      <alignment horizontal="center"/>
    </xf>
    <xf numFmtId="1" fontId="26" fillId="0" borderId="0" xfId="0" applyNumberFormat="1" applyFont="1" applyAlignment="1">
      <alignment horizontal="center"/>
    </xf>
    <xf numFmtId="0" fontId="26" fillId="0" borderId="0" xfId="0" applyFont="1" applyFill="1" applyBorder="1"/>
    <xf numFmtId="0" fontId="6" fillId="0" borderId="0" xfId="0" applyFont="1" applyFill="1"/>
    <xf numFmtId="0" fontId="6" fillId="0" borderId="0" xfId="0" applyFont="1" applyFill="1" applyAlignment="1">
      <alignment horizontal="center"/>
    </xf>
    <xf numFmtId="1" fontId="6" fillId="0" borderId="0" xfId="0" applyNumberFormat="1" applyFont="1" applyFill="1" applyAlignment="1">
      <alignment horizontal="center"/>
    </xf>
    <xf numFmtId="0" fontId="26" fillId="0" borderId="0" xfId="0" applyFont="1" applyBorder="1"/>
    <xf numFmtId="0" fontId="6" fillId="0" borderId="0" xfId="0" applyFont="1" applyBorder="1" applyAlignment="1">
      <alignment horizontal="center"/>
    </xf>
    <xf numFmtId="1" fontId="6" fillId="0" borderId="0" xfId="0" applyNumberFormat="1" applyFont="1" applyBorder="1" applyAlignment="1">
      <alignment horizontal="center"/>
    </xf>
    <xf numFmtId="164" fontId="26" fillId="0" borderId="0" xfId="0" applyNumberFormat="1" applyFont="1" applyBorder="1" applyAlignment="1">
      <alignment horizontal="left" vertical="top"/>
    </xf>
    <xf numFmtId="165" fontId="6" fillId="0" borderId="0" xfId="0" applyNumberFormat="1" applyFont="1" applyBorder="1" applyAlignment="1">
      <alignment horizontal="center"/>
    </xf>
    <xf numFmtId="0" fontId="6" fillId="0" borderId="16" xfId="0" applyFont="1" applyBorder="1" applyAlignment="1">
      <alignment vertical="center"/>
    </xf>
    <xf numFmtId="0" fontId="6" fillId="0" borderId="16" xfId="0" applyFont="1" applyBorder="1" applyAlignment="1">
      <alignment horizontal="center" vertical="center"/>
    </xf>
    <xf numFmtId="0" fontId="6" fillId="0" borderId="18" xfId="0" applyFont="1" applyBorder="1" applyAlignment="1">
      <alignment horizontal="center" vertical="top" wrapText="1"/>
    </xf>
    <xf numFmtId="0" fontId="6" fillId="0" borderId="20" xfId="0" applyFont="1" applyBorder="1"/>
    <xf numFmtId="0" fontId="6" fillId="0" borderId="20" xfId="0" applyFont="1" applyBorder="1" applyAlignment="1">
      <alignment horizontal="center"/>
    </xf>
    <xf numFmtId="0" fontId="6" fillId="0" borderId="20" xfId="0" applyFont="1" applyFill="1" applyBorder="1" applyAlignment="1">
      <alignment horizontal="center" vertical="center"/>
    </xf>
    <xf numFmtId="0" fontId="6" fillId="0" borderId="18" xfId="0" applyFont="1" applyBorder="1"/>
    <xf numFmtId="0" fontId="6" fillId="0" borderId="18" xfId="0" applyFont="1" applyBorder="1" applyAlignment="1">
      <alignment horizontal="center"/>
    </xf>
    <xf numFmtId="0" fontId="6" fillId="0" borderId="19" xfId="0" applyFont="1" applyFill="1" applyBorder="1" applyAlignment="1">
      <alignment horizontal="center" vertical="center"/>
    </xf>
    <xf numFmtId="164" fontId="26" fillId="0" borderId="23" xfId="0" applyNumberFormat="1" applyFont="1" applyBorder="1" applyAlignment="1">
      <alignment horizontal="left" vertical="top"/>
    </xf>
    <xf numFmtId="0" fontId="26" fillId="0" borderId="36" xfId="0" applyFont="1" applyBorder="1"/>
    <xf numFmtId="0" fontId="6" fillId="0" borderId="22" xfId="0" applyFont="1" applyBorder="1" applyAlignment="1">
      <alignment horizontal="center"/>
    </xf>
    <xf numFmtId="0" fontId="6" fillId="0" borderId="38" xfId="0" applyFont="1" applyFill="1" applyBorder="1" applyAlignment="1">
      <alignment horizontal="center" vertical="center"/>
    </xf>
    <xf numFmtId="0" fontId="6" fillId="0" borderId="28" xfId="0" quotePrefix="1" applyFont="1" applyBorder="1" applyAlignment="1">
      <alignment horizontal="center" vertical="top"/>
    </xf>
    <xf numFmtId="0" fontId="6" fillId="0" borderId="19" xfId="0" applyFont="1" applyBorder="1" applyAlignment="1">
      <alignment horizontal="center" vertical="center"/>
    </xf>
    <xf numFmtId="165" fontId="26" fillId="0" borderId="0" xfId="0" applyNumberFormat="1" applyFont="1" applyBorder="1" applyAlignment="1">
      <alignment vertical="center" wrapText="1"/>
    </xf>
    <xf numFmtId="165" fontId="6" fillId="0" borderId="18" xfId="0" applyNumberFormat="1" applyFont="1" applyBorder="1" applyAlignment="1">
      <alignment horizontal="center" vertical="center" wrapText="1"/>
    </xf>
    <xf numFmtId="165" fontId="26" fillId="0" borderId="19" xfId="0" applyNumberFormat="1" applyFont="1" applyBorder="1" applyAlignment="1">
      <alignment vertical="center" wrapText="1"/>
    </xf>
    <xf numFmtId="0" fontId="6" fillId="0" borderId="18" xfId="0" applyFont="1" applyBorder="1" applyAlignment="1">
      <alignment horizontal="center" vertical="top"/>
    </xf>
    <xf numFmtId="0" fontId="6" fillId="0" borderId="26" xfId="0" applyFont="1" applyBorder="1"/>
    <xf numFmtId="0" fontId="6" fillId="0" borderId="48" xfId="0" applyFont="1" applyBorder="1" applyAlignment="1">
      <alignment horizontal="center" vertical="center"/>
    </xf>
    <xf numFmtId="0" fontId="26" fillId="0" borderId="44" xfId="0" applyFont="1" applyBorder="1" applyAlignment="1">
      <alignment vertical="top"/>
    </xf>
    <xf numFmtId="0" fontId="6" fillId="0" borderId="22" xfId="0" applyFont="1" applyBorder="1" applyAlignment="1">
      <alignment horizontal="center" vertical="top" wrapText="1"/>
    </xf>
    <xf numFmtId="0" fontId="6" fillId="0" borderId="38" xfId="0" applyFont="1" applyBorder="1" applyAlignment="1">
      <alignment horizontal="center" vertical="center"/>
    </xf>
    <xf numFmtId="165" fontId="26" fillId="0" borderId="34" xfId="0" applyNumberFormat="1" applyFont="1" applyBorder="1" applyAlignment="1">
      <alignment horizontal="center" vertical="center" wrapText="1"/>
    </xf>
    <xf numFmtId="165" fontId="6" fillId="0" borderId="34" xfId="0" applyNumberFormat="1" applyFont="1" applyBorder="1" applyAlignment="1">
      <alignment horizontal="center" vertical="center" wrapText="1"/>
    </xf>
    <xf numFmtId="0" fontId="6" fillId="0" borderId="34" xfId="0" applyFont="1" applyBorder="1" applyAlignment="1">
      <alignment horizontal="center" vertical="center"/>
    </xf>
    <xf numFmtId="0" fontId="6" fillId="0" borderId="28" xfId="0" applyFont="1" applyBorder="1" applyAlignment="1">
      <alignment horizontal="center" vertical="top"/>
    </xf>
    <xf numFmtId="49" fontId="6" fillId="0" borderId="31" xfId="0" applyNumberFormat="1" applyFont="1" applyBorder="1" applyAlignment="1">
      <alignment horizontal="left" vertical="top"/>
    </xf>
    <xf numFmtId="0" fontId="6" fillId="0" borderId="20" xfId="0" applyFont="1" applyBorder="1" applyAlignment="1">
      <alignment horizontal="center" vertical="center"/>
    </xf>
    <xf numFmtId="0" fontId="6" fillId="0" borderId="19" xfId="0" applyFont="1" applyBorder="1"/>
    <xf numFmtId="165" fontId="26" fillId="0" borderId="18" xfId="0" applyNumberFormat="1" applyFont="1" applyBorder="1" applyAlignment="1">
      <alignment vertical="center" wrapText="1"/>
    </xf>
    <xf numFmtId="0" fontId="6" fillId="0" borderId="13" xfId="0" applyFont="1" applyBorder="1" applyAlignment="1">
      <alignment horizontal="center"/>
    </xf>
    <xf numFmtId="0" fontId="6" fillId="0" borderId="13" xfId="0" applyFont="1" applyBorder="1" applyAlignment="1">
      <alignment horizontal="center" vertical="top" wrapText="1"/>
    </xf>
    <xf numFmtId="0" fontId="6" fillId="0" borderId="0" xfId="0" applyFont="1" applyAlignment="1">
      <alignment horizontal="left"/>
    </xf>
    <xf numFmtId="0" fontId="26" fillId="0" borderId="49" xfId="0" applyFont="1" applyBorder="1"/>
    <xf numFmtId="0" fontId="6" fillId="0" borderId="34" xfId="0" applyFont="1" applyBorder="1" applyAlignment="1">
      <alignment horizontal="center"/>
    </xf>
    <xf numFmtId="164" fontId="26" fillId="0" borderId="23" xfId="0" applyNumberFormat="1" applyFont="1" applyBorder="1" applyAlignment="1">
      <alignment horizontal="center" vertical="top"/>
    </xf>
    <xf numFmtId="0" fontId="6" fillId="0" borderId="19" xfId="0" applyFont="1" applyBorder="1" applyAlignment="1">
      <alignment horizontal="center"/>
    </xf>
    <xf numFmtId="0" fontId="6" fillId="0" borderId="18" xfId="0" applyFont="1" applyBorder="1" applyAlignment="1">
      <alignment horizontal="center" wrapText="1"/>
    </xf>
    <xf numFmtId="0" fontId="6" fillId="0" borderId="24" xfId="0" applyFont="1" applyBorder="1" applyAlignment="1">
      <alignment horizontal="center" wrapText="1"/>
    </xf>
    <xf numFmtId="165" fontId="6" fillId="0" borderId="0" xfId="0" applyNumberFormat="1" applyFont="1" applyBorder="1" applyAlignment="1">
      <alignment vertical="top" wrapText="1"/>
    </xf>
    <xf numFmtId="165" fontId="6" fillId="0" borderId="0" xfId="0" applyNumberFormat="1" applyFont="1" applyBorder="1" applyAlignment="1">
      <alignment horizontal="center" vertical="top" wrapText="1"/>
    </xf>
    <xf numFmtId="0" fontId="26" fillId="0" borderId="37" xfId="0" applyFont="1" applyBorder="1"/>
    <xf numFmtId="165" fontId="6" fillId="0" borderId="36" xfId="0" applyNumberFormat="1" applyFont="1" applyBorder="1" applyAlignment="1">
      <alignment vertical="top" wrapText="1"/>
    </xf>
    <xf numFmtId="165" fontId="6" fillId="0" borderId="36" xfId="0" applyNumberFormat="1" applyFont="1" applyBorder="1" applyAlignment="1">
      <alignment horizontal="center" vertical="top" wrapText="1"/>
    </xf>
    <xf numFmtId="165" fontId="6" fillId="0" borderId="36" xfId="0" applyNumberFormat="1" applyFont="1" applyBorder="1" applyAlignment="1">
      <alignment horizontal="center"/>
    </xf>
    <xf numFmtId="165" fontId="26" fillId="0" borderId="16" xfId="44" applyNumberFormat="1" applyFont="1" applyFill="1" applyBorder="1" applyAlignment="1">
      <alignment vertical="top"/>
    </xf>
    <xf numFmtId="0" fontId="6" fillId="0" borderId="15" xfId="44" applyFont="1" applyFill="1" applyBorder="1" applyAlignment="1">
      <alignment vertical="center" wrapText="1"/>
    </xf>
    <xf numFmtId="0" fontId="6" fillId="0" borderId="16" xfId="44" applyFont="1" applyFill="1" applyBorder="1" applyAlignment="1">
      <alignment horizontal="center" vertical="center" wrapText="1"/>
    </xf>
    <xf numFmtId="0" fontId="6" fillId="0" borderId="24" xfId="43" applyFont="1" applyFill="1" applyBorder="1" applyAlignment="1">
      <alignment horizontal="center" vertical="center" wrapText="1"/>
    </xf>
    <xf numFmtId="0" fontId="6" fillId="0" borderId="24" xfId="44" applyFont="1" applyFill="1" applyBorder="1" applyAlignment="1">
      <alignment horizontal="center" vertical="center" wrapText="1"/>
    </xf>
    <xf numFmtId="0" fontId="6" fillId="0" borderId="18" xfId="44" applyFont="1" applyFill="1" applyBorder="1" applyAlignment="1">
      <alignment horizontal="center" vertical="center" wrapText="1"/>
    </xf>
    <xf numFmtId="0" fontId="26" fillId="0" borderId="28" xfId="0" applyFont="1" applyBorder="1"/>
    <xf numFmtId="0" fontId="6" fillId="0" borderId="28" xfId="0" applyFont="1" applyBorder="1"/>
    <xf numFmtId="0" fontId="6" fillId="0" borderId="26" xfId="44" applyFont="1" applyFill="1" applyBorder="1" applyAlignment="1">
      <alignment horizontal="center" vertical="center" wrapText="1"/>
    </xf>
    <xf numFmtId="0" fontId="26" fillId="0" borderId="22" xfId="44" applyFont="1" applyFill="1" applyBorder="1" applyAlignment="1">
      <alignment vertical="center"/>
    </xf>
    <xf numFmtId="0" fontId="6" fillId="0" borderId="22" xfId="44" applyFont="1" applyFill="1" applyBorder="1" applyAlignment="1">
      <alignment vertical="center" wrapText="1"/>
    </xf>
    <xf numFmtId="0" fontId="6" fillId="0" borderId="22" xfId="44" applyFont="1" applyFill="1" applyBorder="1" applyAlignment="1">
      <alignment horizontal="center" vertical="center" wrapText="1"/>
    </xf>
    <xf numFmtId="0" fontId="6" fillId="0" borderId="38" xfId="0" applyFont="1" applyBorder="1" applyAlignment="1">
      <alignment horizontal="center"/>
    </xf>
    <xf numFmtId="49" fontId="26" fillId="0" borderId="29" xfId="44" applyNumberFormat="1" applyFont="1" applyFill="1" applyBorder="1" applyAlignment="1">
      <alignment horizontal="left" vertical="top"/>
    </xf>
    <xf numFmtId="164" fontId="26" fillId="0" borderId="0" xfId="44" applyNumberFormat="1" applyFont="1" applyFill="1" applyBorder="1" applyAlignment="1">
      <alignment horizontal="center" vertical="top"/>
    </xf>
    <xf numFmtId="0" fontId="26" fillId="0" borderId="0" xfId="44" applyFont="1" applyFill="1" applyBorder="1"/>
    <xf numFmtId="165" fontId="6" fillId="0" borderId="0" xfId="44" applyNumberFormat="1" applyFont="1" applyFill="1" applyBorder="1" applyAlignment="1">
      <alignment vertical="top" wrapText="1"/>
    </xf>
    <xf numFmtId="165" fontId="6" fillId="0" borderId="0" xfId="44" applyNumberFormat="1" applyFont="1" applyFill="1" applyBorder="1" applyAlignment="1">
      <alignment horizontal="center" vertical="top" wrapText="1"/>
    </xf>
    <xf numFmtId="165" fontId="6" fillId="0" borderId="0" xfId="44" applyNumberFormat="1" applyFont="1" applyBorder="1" applyAlignment="1">
      <alignment horizontal="center" vertical="top" wrapText="1"/>
    </xf>
    <xf numFmtId="0" fontId="6" fillId="0" borderId="47" xfId="44" applyFont="1" applyFill="1" applyBorder="1" applyAlignment="1">
      <alignment horizontal="center" vertical="center" wrapText="1"/>
    </xf>
    <xf numFmtId="0" fontId="6" fillId="0" borderId="47" xfId="44" applyFont="1" applyBorder="1" applyAlignment="1">
      <alignment horizontal="center" vertical="center" wrapText="1"/>
    </xf>
    <xf numFmtId="0" fontId="6" fillId="0" borderId="22" xfId="44" applyFont="1" applyBorder="1" applyAlignment="1">
      <alignment horizontal="center" vertical="center" wrapText="1"/>
    </xf>
    <xf numFmtId="164" fontId="26" fillId="0" borderId="0" xfId="0" applyNumberFormat="1" applyFont="1" applyFill="1" applyBorder="1" applyAlignment="1">
      <alignment horizontal="center" vertical="top"/>
    </xf>
    <xf numFmtId="165" fontId="6" fillId="0" borderId="0" xfId="0" applyNumberFormat="1" applyFont="1" applyFill="1" applyBorder="1" applyAlignment="1">
      <alignment vertical="top" wrapText="1"/>
    </xf>
    <xf numFmtId="165" fontId="6" fillId="0" borderId="0" xfId="0" applyNumberFormat="1" applyFont="1" applyFill="1" applyBorder="1" applyAlignment="1">
      <alignment horizontal="center" vertical="top" wrapText="1"/>
    </xf>
    <xf numFmtId="164" fontId="26" fillId="0" borderId="0" xfId="0" applyNumberFormat="1" applyFont="1" applyBorder="1" applyAlignment="1">
      <alignment horizontal="center" vertical="top"/>
    </xf>
    <xf numFmtId="1" fontId="6" fillId="0" borderId="0" xfId="0" applyNumberFormat="1" applyFont="1" applyBorder="1" applyAlignment="1">
      <alignment horizontal="center" vertical="top" wrapText="1"/>
    </xf>
    <xf numFmtId="165" fontId="6" fillId="0" borderId="19" xfId="0" applyNumberFormat="1" applyFont="1" applyBorder="1" applyAlignment="1">
      <alignment horizontal="center" vertical="center" wrapText="1"/>
    </xf>
    <xf numFmtId="0" fontId="6" fillId="0" borderId="48" xfId="0" applyFont="1" applyBorder="1" applyAlignment="1">
      <alignment horizontal="center" vertical="top" wrapText="1"/>
    </xf>
    <xf numFmtId="0" fontId="6" fillId="0" borderId="19" xfId="0" applyFont="1" applyBorder="1" applyAlignment="1">
      <alignment horizontal="center" wrapText="1"/>
    </xf>
    <xf numFmtId="0" fontId="28" fillId="0" borderId="0" xfId="0" applyFont="1"/>
    <xf numFmtId="0" fontId="6" fillId="0" borderId="36" xfId="0" applyFont="1" applyBorder="1" applyAlignment="1">
      <alignment horizontal="center"/>
    </xf>
    <xf numFmtId="0" fontId="7" fillId="0" borderId="36" xfId="0" applyFont="1" applyBorder="1"/>
    <xf numFmtId="0" fontId="32" fillId="0" borderId="0" xfId="0" applyFont="1" applyFill="1" applyBorder="1" applyAlignment="1">
      <alignment horizontal="center" vertical="center" wrapText="1"/>
    </xf>
    <xf numFmtId="0" fontId="32" fillId="0" borderId="39" xfId="0" applyFont="1" applyFill="1" applyBorder="1" applyAlignment="1">
      <alignment horizontal="center" vertical="center" wrapText="1"/>
    </xf>
    <xf numFmtId="0" fontId="32" fillId="0" borderId="22" xfId="0" applyFont="1" applyBorder="1" applyAlignment="1">
      <alignment vertical="center" wrapText="1"/>
    </xf>
    <xf numFmtId="0" fontId="32" fillId="0" borderId="38" xfId="0" applyFont="1" applyFill="1" applyBorder="1" applyAlignment="1">
      <alignment horizontal="center" vertical="center" wrapText="1"/>
    </xf>
    <xf numFmtId="0" fontId="7" fillId="0" borderId="18" xfId="0" applyFont="1" applyBorder="1"/>
    <xf numFmtId="0" fontId="7" fillId="0" borderId="22" xfId="0" applyFont="1" applyBorder="1"/>
    <xf numFmtId="0" fontId="6" fillId="0" borderId="43" xfId="0" applyFont="1" applyBorder="1"/>
    <xf numFmtId="0" fontId="26" fillId="0" borderId="27" xfId="0" applyFont="1" applyBorder="1" applyAlignment="1">
      <alignment vertical="top"/>
    </xf>
    <xf numFmtId="0" fontId="6" fillId="0" borderId="18" xfId="0" applyFont="1" applyBorder="1" applyAlignment="1">
      <alignment horizontal="center" vertical="center"/>
    </xf>
    <xf numFmtId="0" fontId="7" fillId="0" borderId="18" xfId="0" applyFont="1" applyBorder="1" applyAlignment="1">
      <alignment horizontal="center"/>
    </xf>
    <xf numFmtId="0" fontId="6" fillId="0" borderId="19" xfId="0" quotePrefix="1" applyFont="1" applyBorder="1" applyAlignment="1">
      <alignment horizontal="center" vertical="top"/>
    </xf>
    <xf numFmtId="0" fontId="6" fillId="0" borderId="18" xfId="0" applyFont="1" applyFill="1" applyBorder="1" applyAlignment="1" applyProtection="1">
      <alignment horizontal="left"/>
    </xf>
    <xf numFmtId="1" fontId="6" fillId="0" borderId="19" xfId="0" applyNumberFormat="1" applyFont="1" applyBorder="1" applyAlignment="1">
      <alignment horizontal="center" vertical="center" wrapText="1"/>
    </xf>
    <xf numFmtId="1" fontId="6" fillId="0" borderId="36" xfId="0" applyNumberFormat="1" applyFont="1" applyBorder="1" applyAlignment="1">
      <alignment horizontal="center"/>
    </xf>
    <xf numFmtId="1" fontId="32" fillId="0" borderId="48" xfId="0" applyNumberFormat="1" applyFont="1" applyFill="1" applyBorder="1" applyAlignment="1">
      <alignment horizontal="center" vertical="center" wrapText="1"/>
    </xf>
    <xf numFmtId="1" fontId="6" fillId="0" borderId="16" xfId="0" applyNumberFormat="1" applyFont="1" applyBorder="1" applyAlignment="1">
      <alignment horizontal="center" vertical="center"/>
    </xf>
    <xf numFmtId="1" fontId="6" fillId="0" borderId="20" xfId="0" applyNumberFormat="1" applyFont="1" applyBorder="1" applyAlignment="1">
      <alignment horizontal="center"/>
    </xf>
    <xf numFmtId="1" fontId="6" fillId="0" borderId="19" xfId="0" applyNumberFormat="1" applyFont="1" applyBorder="1" applyAlignment="1">
      <alignment horizontal="center"/>
    </xf>
    <xf numFmtId="1" fontId="6" fillId="0" borderId="18" xfId="0" quotePrefix="1" applyNumberFormat="1" applyFont="1" applyBorder="1" applyAlignment="1">
      <alignment horizontal="center" vertical="top"/>
    </xf>
    <xf numFmtId="1" fontId="6" fillId="0" borderId="34" xfId="0" applyNumberFormat="1" applyFont="1" applyBorder="1" applyAlignment="1">
      <alignment horizontal="center" vertical="center" wrapText="1"/>
    </xf>
    <xf numFmtId="1" fontId="6" fillId="0" borderId="20" xfId="0" applyNumberFormat="1" applyFont="1" applyBorder="1" applyAlignment="1">
      <alignment horizontal="center" vertical="top"/>
    </xf>
    <xf numFmtId="1" fontId="6" fillId="0" borderId="48" xfId="0" applyNumberFormat="1" applyFont="1" applyBorder="1" applyAlignment="1">
      <alignment horizontal="center" vertical="top" wrapText="1"/>
    </xf>
    <xf numFmtId="1" fontId="6" fillId="0" borderId="36" xfId="0" applyNumberFormat="1" applyFont="1" applyBorder="1" applyAlignment="1">
      <alignment horizontal="center" vertical="top" wrapText="1"/>
    </xf>
    <xf numFmtId="0" fontId="6" fillId="24" borderId="18" xfId="0" applyFont="1" applyFill="1" applyBorder="1" applyAlignment="1">
      <alignment horizontal="center" vertical="top"/>
    </xf>
    <xf numFmtId="1" fontId="6" fillId="0" borderId="19" xfId="0" quotePrefix="1" applyNumberFormat="1" applyFont="1" applyBorder="1" applyAlignment="1">
      <alignment horizontal="center" vertical="top"/>
    </xf>
    <xf numFmtId="49" fontId="6" fillId="0" borderId="45" xfId="0" applyNumberFormat="1" applyFont="1" applyBorder="1" applyAlignment="1">
      <alignment horizontal="left" vertical="top"/>
    </xf>
    <xf numFmtId="0" fontId="26" fillId="0" borderId="40" xfId="0" applyFont="1" applyBorder="1" applyAlignment="1">
      <alignment vertical="top"/>
    </xf>
    <xf numFmtId="165" fontId="26" fillId="0" borderId="27" xfId="0" applyNumberFormat="1" applyFont="1" applyBorder="1" applyAlignment="1">
      <alignment vertical="center" wrapText="1"/>
    </xf>
    <xf numFmtId="0" fontId="7" fillId="0" borderId="24" xfId="0" applyFont="1" applyBorder="1"/>
    <xf numFmtId="1" fontId="6" fillId="0" borderId="18" xfId="0" applyNumberFormat="1" applyFont="1" applyBorder="1" applyAlignment="1">
      <alignment horizontal="center" vertical="top"/>
    </xf>
    <xf numFmtId="0" fontId="26" fillId="0" borderId="19" xfId="0" applyFont="1" applyBorder="1" applyAlignment="1">
      <alignment vertical="top"/>
    </xf>
    <xf numFmtId="0" fontId="26" fillId="0" borderId="20" xfId="0" applyFont="1" applyBorder="1" applyAlignment="1">
      <alignment vertical="top"/>
    </xf>
    <xf numFmtId="0" fontId="4" fillId="0" borderId="0" xfId="62"/>
    <xf numFmtId="0" fontId="36" fillId="0" borderId="0" xfId="62" applyFont="1"/>
    <xf numFmtId="4" fontId="6" fillId="0" borderId="19" xfId="0" applyNumberFormat="1" applyFont="1" applyBorder="1" applyAlignment="1">
      <alignment horizontal="center" vertical="center" wrapText="1"/>
    </xf>
    <xf numFmtId="49" fontId="41" fillId="0" borderId="31" xfId="0" applyNumberFormat="1" applyFont="1" applyBorder="1" applyAlignment="1">
      <alignment horizontal="left" vertical="top"/>
    </xf>
    <xf numFmtId="49" fontId="43" fillId="0" borderId="31" xfId="44" applyNumberFormat="1" applyFont="1" applyBorder="1" applyAlignment="1">
      <alignment horizontal="left" vertical="top"/>
    </xf>
    <xf numFmtId="0" fontId="32" fillId="0" borderId="36" xfId="0" applyFont="1" applyFill="1" applyBorder="1" applyAlignment="1">
      <alignment horizontal="center" vertical="center" wrapText="1"/>
    </xf>
    <xf numFmtId="0" fontId="32" fillId="0" borderId="48" xfId="0" applyFont="1" applyFill="1" applyBorder="1" applyAlignment="1">
      <alignment horizontal="center" vertical="center" wrapText="1"/>
    </xf>
    <xf numFmtId="0" fontId="26" fillId="0" borderId="0" xfId="0" applyFont="1" applyBorder="1" applyAlignment="1">
      <alignment wrapText="1"/>
    </xf>
    <xf numFmtId="0" fontId="33" fillId="0" borderId="58" xfId="0" applyFont="1" applyBorder="1" applyAlignment="1">
      <alignment vertical="center"/>
    </xf>
    <xf numFmtId="0" fontId="6" fillId="0" borderId="38" xfId="0" applyFont="1" applyBorder="1" applyAlignment="1">
      <alignment horizontal="center" wrapText="1"/>
    </xf>
    <xf numFmtId="1" fontId="6" fillId="0" borderId="38" xfId="0" applyNumberFormat="1" applyFont="1" applyBorder="1" applyAlignment="1">
      <alignment horizontal="center"/>
    </xf>
    <xf numFmtId="0" fontId="7" fillId="0" borderId="47" xfId="0" applyFont="1" applyBorder="1"/>
    <xf numFmtId="4" fontId="6" fillId="0" borderId="38" xfId="0" applyNumberFormat="1" applyFont="1" applyBorder="1" applyAlignment="1">
      <alignment horizontal="center" vertical="center" wrapText="1"/>
    </xf>
    <xf numFmtId="0" fontId="26" fillId="0" borderId="0" xfId="0" applyFont="1" applyBorder="1" applyAlignment="1">
      <alignment horizontal="left" wrapText="1"/>
    </xf>
    <xf numFmtId="0" fontId="29" fillId="25" borderId="23" xfId="0" applyFont="1" applyFill="1" applyBorder="1"/>
    <xf numFmtId="0" fontId="26" fillId="25" borderId="0" xfId="0" applyFont="1" applyFill="1" applyBorder="1"/>
    <xf numFmtId="165" fontId="6" fillId="25" borderId="0" xfId="0" applyNumberFormat="1" applyFont="1" applyFill="1" applyBorder="1" applyAlignment="1">
      <alignment vertical="top" wrapText="1"/>
    </xf>
    <xf numFmtId="165" fontId="6" fillId="25" borderId="0" xfId="0" applyNumberFormat="1" applyFont="1" applyFill="1" applyBorder="1" applyAlignment="1">
      <alignment horizontal="center" vertical="top" wrapText="1"/>
    </xf>
    <xf numFmtId="1" fontId="6" fillId="25" borderId="0" xfId="0" applyNumberFormat="1" applyFont="1" applyFill="1" applyBorder="1" applyAlignment="1">
      <alignment horizontal="center" vertical="top" wrapText="1"/>
    </xf>
    <xf numFmtId="165" fontId="6" fillId="25" borderId="0" xfId="0" applyNumberFormat="1" applyFont="1" applyFill="1" applyBorder="1" applyAlignment="1">
      <alignment horizontal="center"/>
    </xf>
    <xf numFmtId="0" fontId="7" fillId="25" borderId="0" xfId="0" applyFont="1" applyFill="1"/>
    <xf numFmtId="0" fontId="6" fillId="25" borderId="0" xfId="0" applyFont="1" applyFill="1" applyBorder="1" applyAlignment="1">
      <alignment horizontal="center"/>
    </xf>
    <xf numFmtId="0" fontId="29" fillId="25" borderId="0" xfId="0" applyFont="1" applyFill="1" applyBorder="1"/>
    <xf numFmtId="0" fontId="6" fillId="25" borderId="0" xfId="0" applyFont="1" applyFill="1" applyBorder="1"/>
    <xf numFmtId="1" fontId="6" fillId="25" borderId="0" xfId="0" applyNumberFormat="1" applyFont="1" applyFill="1" applyBorder="1" applyAlignment="1">
      <alignment horizontal="center"/>
    </xf>
    <xf numFmtId="164" fontId="39" fillId="0" borderId="42" xfId="0" applyNumberFormat="1" applyFont="1" applyBorder="1" applyAlignment="1">
      <alignment horizontal="center" vertical="top"/>
    </xf>
    <xf numFmtId="1" fontId="6" fillId="0" borderId="47" xfId="44" applyNumberFormat="1" applyFont="1" applyFill="1" applyBorder="1" applyAlignment="1">
      <alignment horizontal="center" vertical="center" wrapText="1"/>
    </xf>
    <xf numFmtId="0" fontId="6" fillId="0" borderId="47" xfId="44" applyFont="1" applyFill="1" applyBorder="1" applyAlignment="1">
      <alignment horizontal="center" vertical="center"/>
    </xf>
    <xf numFmtId="1" fontId="6" fillId="0" borderId="18" xfId="44" applyNumberFormat="1" applyFont="1" applyFill="1" applyBorder="1" applyAlignment="1">
      <alignment horizontal="center" vertical="center" wrapText="1"/>
    </xf>
    <xf numFmtId="0" fontId="6" fillId="0" borderId="18" xfId="44" applyFont="1" applyFill="1" applyBorder="1" applyAlignment="1">
      <alignment horizontal="center"/>
    </xf>
    <xf numFmtId="0" fontId="26" fillId="0" borderId="33" xfId="44" applyFont="1" applyFill="1" applyBorder="1" applyAlignment="1">
      <alignment vertical="center"/>
    </xf>
    <xf numFmtId="1" fontId="6" fillId="0" borderId="22" xfId="44" applyNumberFormat="1" applyFont="1" applyFill="1" applyBorder="1" applyAlignment="1">
      <alignment horizontal="center" vertical="center" wrapText="1"/>
    </xf>
    <xf numFmtId="0" fontId="6" fillId="0" borderId="22" xfId="44" applyFont="1" applyFill="1" applyBorder="1" applyAlignment="1">
      <alignment horizontal="center" vertical="center"/>
    </xf>
    <xf numFmtId="166" fontId="7" fillId="0" borderId="52" xfId="0" applyNumberFormat="1" applyFont="1" applyBorder="1" applyAlignment="1">
      <alignment horizontal="center"/>
    </xf>
    <xf numFmtId="166" fontId="7" fillId="0" borderId="52" xfId="0" applyNumberFormat="1" applyFont="1" applyBorder="1"/>
    <xf numFmtId="166" fontId="7" fillId="0" borderId="58" xfId="0" applyNumberFormat="1" applyFont="1" applyBorder="1"/>
    <xf numFmtId="166" fontId="7" fillId="0" borderId="61" xfId="0" applyNumberFormat="1" applyFont="1" applyBorder="1"/>
    <xf numFmtId="166" fontId="26" fillId="0" borderId="54" xfId="0" applyNumberFormat="1" applyFont="1" applyBorder="1" applyAlignment="1">
      <alignment wrapText="1"/>
    </xf>
    <xf numFmtId="166" fontId="7" fillId="0" borderId="59" xfId="0" applyNumberFormat="1" applyFont="1" applyBorder="1"/>
    <xf numFmtId="1" fontId="28" fillId="0" borderId="0" xfId="0" applyNumberFormat="1" applyFont="1" applyBorder="1" applyAlignment="1">
      <alignment horizontal="left"/>
    </xf>
    <xf numFmtId="166" fontId="7" fillId="0" borderId="0" xfId="0" applyNumberFormat="1" applyFont="1" applyBorder="1"/>
    <xf numFmtId="164" fontId="39" fillId="0" borderId="31" xfId="44" applyNumberFormat="1" applyFont="1" applyFill="1" applyBorder="1" applyAlignment="1">
      <alignment horizontal="center" vertical="center"/>
    </xf>
    <xf numFmtId="4" fontId="41" fillId="0" borderId="30" xfId="44" applyNumberFormat="1" applyFont="1" applyFill="1" applyBorder="1" applyAlignment="1">
      <alignment vertical="center"/>
    </xf>
    <xf numFmtId="4" fontId="41" fillId="0" borderId="18" xfId="44" applyNumberFormat="1" applyFont="1" applyFill="1" applyBorder="1" applyAlignment="1">
      <alignment vertical="center"/>
    </xf>
    <xf numFmtId="0" fontId="6" fillId="0" borderId="30" xfId="44" applyFont="1" applyFill="1" applyBorder="1" applyAlignment="1">
      <alignment horizontal="center" vertical="center" wrapText="1"/>
    </xf>
    <xf numFmtId="1" fontId="6" fillId="0" borderId="30" xfId="44" applyNumberFormat="1" applyFont="1" applyFill="1" applyBorder="1" applyAlignment="1">
      <alignment horizontal="center" vertical="center" wrapText="1"/>
    </xf>
    <xf numFmtId="0" fontId="6" fillId="0" borderId="30" xfId="44" applyFont="1" applyFill="1" applyBorder="1" applyAlignment="1">
      <alignment horizontal="center"/>
    </xf>
    <xf numFmtId="166" fontId="7" fillId="0" borderId="64" xfId="0" applyNumberFormat="1" applyFont="1" applyBorder="1"/>
    <xf numFmtId="1" fontId="6" fillId="0" borderId="24" xfId="44" applyNumberFormat="1" applyFont="1" applyFill="1" applyBorder="1" applyAlignment="1">
      <alignment horizontal="center" vertical="center" wrapText="1"/>
    </xf>
    <xf numFmtId="166" fontId="7" fillId="0" borderId="51" xfId="0" applyNumberFormat="1" applyFont="1" applyBorder="1"/>
    <xf numFmtId="49" fontId="39" fillId="0" borderId="31" xfId="0" applyNumberFormat="1" applyFont="1" applyBorder="1" applyAlignment="1">
      <alignment horizontal="left" vertical="center"/>
    </xf>
    <xf numFmtId="164" fontId="39" fillId="0" borderId="0" xfId="0" applyNumberFormat="1" applyFont="1" applyBorder="1" applyAlignment="1">
      <alignment horizontal="left" vertical="top"/>
    </xf>
    <xf numFmtId="0" fontId="6" fillId="0" borderId="0" xfId="0" applyFont="1" applyBorder="1" applyAlignment="1">
      <alignment horizontal="center" wrapText="1"/>
    </xf>
    <xf numFmtId="0" fontId="6" fillId="0" borderId="0" xfId="0" applyFont="1" applyFill="1" applyBorder="1" applyAlignment="1">
      <alignment horizontal="center" vertical="center"/>
    </xf>
    <xf numFmtId="164" fontId="39" fillId="0" borderId="36" xfId="0" applyNumberFormat="1" applyFont="1" applyBorder="1" applyAlignment="1">
      <alignment horizontal="left" vertical="top"/>
    </xf>
    <xf numFmtId="166" fontId="26" fillId="0" borderId="56" xfId="0" applyNumberFormat="1" applyFont="1" applyBorder="1" applyAlignment="1">
      <alignment wrapText="1"/>
    </xf>
    <xf numFmtId="0" fontId="40" fillId="26" borderId="49" xfId="0" applyFont="1" applyFill="1" applyBorder="1" applyAlignment="1">
      <alignment horizontal="center" wrapText="1"/>
    </xf>
    <xf numFmtId="0" fontId="6" fillId="25" borderId="0" xfId="0" applyFont="1" applyFill="1" applyBorder="1" applyAlignment="1">
      <alignment horizontal="center" wrapText="1"/>
    </xf>
    <xf numFmtId="0" fontId="6" fillId="25" borderId="0" xfId="0" applyFont="1" applyFill="1" applyBorder="1" applyAlignment="1">
      <alignment horizontal="center" vertical="center"/>
    </xf>
    <xf numFmtId="0" fontId="7" fillId="25" borderId="0" xfId="0" applyFont="1" applyFill="1" applyBorder="1"/>
    <xf numFmtId="166" fontId="7" fillId="25" borderId="59" xfId="0" applyNumberFormat="1" applyFont="1" applyFill="1" applyBorder="1"/>
    <xf numFmtId="0" fontId="26" fillId="25" borderId="0" xfId="0" applyFont="1" applyFill="1" applyBorder="1" applyAlignment="1">
      <alignment horizontal="left" wrapText="1"/>
    </xf>
    <xf numFmtId="166" fontId="7" fillId="25" borderId="0" xfId="0" applyNumberFormat="1" applyFont="1" applyFill="1" applyBorder="1"/>
    <xf numFmtId="0" fontId="40" fillId="26" borderId="37" xfId="0" applyFont="1" applyFill="1" applyBorder="1" applyAlignment="1">
      <alignment horizontal="center" wrapText="1"/>
    </xf>
    <xf numFmtId="0" fontId="26" fillId="0" borderId="53" xfId="0" applyFont="1" applyBorder="1"/>
    <xf numFmtId="165" fontId="6" fillId="0" borderId="53" xfId="0" applyNumberFormat="1" applyFont="1" applyBorder="1" applyAlignment="1">
      <alignment vertical="top" wrapText="1"/>
    </xf>
    <xf numFmtId="165" fontId="6" fillId="0" borderId="53" xfId="0" applyNumberFormat="1" applyFont="1" applyBorder="1" applyAlignment="1">
      <alignment horizontal="center" vertical="top" wrapText="1"/>
    </xf>
    <xf numFmtId="1" fontId="6" fillId="0" borderId="53" xfId="0" applyNumberFormat="1" applyFont="1" applyBorder="1" applyAlignment="1">
      <alignment horizontal="center" vertical="top" wrapText="1"/>
    </xf>
    <xf numFmtId="165" fontId="6" fillId="0" borderId="53" xfId="0" applyNumberFormat="1" applyFont="1" applyBorder="1" applyAlignment="1">
      <alignment horizontal="center"/>
    </xf>
    <xf numFmtId="49" fontId="41" fillId="0" borderId="45" xfId="0" applyNumberFormat="1" applyFont="1" applyBorder="1" applyAlignment="1">
      <alignment horizontal="left" vertical="top"/>
    </xf>
    <xf numFmtId="0" fontId="6" fillId="0" borderId="34" xfId="0" applyFont="1" applyBorder="1"/>
    <xf numFmtId="1" fontId="6" fillId="0" borderId="34" xfId="0" applyNumberFormat="1" applyFont="1" applyBorder="1" applyAlignment="1">
      <alignment horizontal="center"/>
    </xf>
    <xf numFmtId="14" fontId="7" fillId="0" borderId="0" xfId="0" applyNumberFormat="1" applyFont="1"/>
    <xf numFmtId="2" fontId="7" fillId="0" borderId="0" xfId="0" applyNumberFormat="1" applyFont="1"/>
    <xf numFmtId="49" fontId="29" fillId="26" borderId="14" xfId="0" applyNumberFormat="1" applyFont="1" applyFill="1" applyBorder="1" applyAlignment="1">
      <alignment horizontal="left" vertical="center"/>
    </xf>
    <xf numFmtId="0" fontId="29" fillId="26" borderId="15" xfId="0" applyFont="1" applyFill="1" applyBorder="1" applyAlignment="1">
      <alignment vertical="center"/>
    </xf>
    <xf numFmtId="0" fontId="38" fillId="26" borderId="16" xfId="0" applyFont="1" applyFill="1" applyBorder="1" applyAlignment="1">
      <alignment vertical="center"/>
    </xf>
    <xf numFmtId="0" fontId="6" fillId="26" borderId="16" xfId="0" applyFont="1" applyFill="1" applyBorder="1" applyAlignment="1">
      <alignment horizontal="center" vertical="center"/>
    </xf>
    <xf numFmtId="1" fontId="6" fillId="26" borderId="16" xfId="0" applyNumberFormat="1" applyFont="1" applyFill="1" applyBorder="1" applyAlignment="1">
      <alignment horizontal="center" vertical="center"/>
    </xf>
    <xf numFmtId="49" fontId="29" fillId="24" borderId="29" xfId="0" applyNumberFormat="1" applyFont="1" applyFill="1" applyBorder="1" applyAlignment="1">
      <alignment horizontal="left" vertical="center"/>
    </xf>
    <xf numFmtId="0" fontId="29" fillId="24" borderId="40" xfId="0" applyFont="1" applyFill="1" applyBorder="1" applyAlignment="1">
      <alignment vertical="center"/>
    </xf>
    <xf numFmtId="0" fontId="38" fillId="24" borderId="34" xfId="0" applyFont="1" applyFill="1" applyBorder="1" applyAlignment="1">
      <alignment vertical="center"/>
    </xf>
    <xf numFmtId="0" fontId="6" fillId="24" borderId="34" xfId="0" applyFont="1" applyFill="1" applyBorder="1" applyAlignment="1">
      <alignment horizontal="center" vertical="center"/>
    </xf>
    <xf numFmtId="1" fontId="6" fillId="24" borderId="34" xfId="0" applyNumberFormat="1" applyFont="1" applyFill="1" applyBorder="1" applyAlignment="1">
      <alignment horizontal="center" vertical="center"/>
    </xf>
    <xf numFmtId="0" fontId="7" fillId="24" borderId="59" xfId="0" applyFont="1" applyFill="1" applyBorder="1"/>
    <xf numFmtId="0" fontId="7" fillId="26" borderId="57" xfId="0" applyFont="1" applyFill="1" applyBorder="1"/>
    <xf numFmtId="0" fontId="6" fillId="0" borderId="19" xfId="0" applyFont="1" applyFill="1" applyBorder="1" applyAlignment="1">
      <alignment horizontal="center"/>
    </xf>
    <xf numFmtId="166" fontId="26" fillId="0" borderId="60" xfId="0" applyNumberFormat="1" applyFont="1" applyBorder="1" applyAlignment="1">
      <alignment wrapText="1"/>
    </xf>
    <xf numFmtId="0" fontId="6" fillId="0" borderId="24" xfId="0" applyFont="1" applyFill="1" applyBorder="1" applyAlignment="1">
      <alignment horizontal="center" vertical="top" wrapText="1"/>
    </xf>
    <xf numFmtId="0" fontId="6" fillId="0" borderId="22" xfId="0" applyFont="1" applyFill="1" applyBorder="1" applyAlignment="1">
      <alignment horizontal="center" vertical="top" wrapText="1"/>
    </xf>
    <xf numFmtId="165" fontId="6" fillId="0" borderId="39" xfId="0" applyNumberFormat="1" applyFont="1" applyBorder="1" applyAlignment="1">
      <alignment horizontal="center" vertical="top" wrapText="1"/>
    </xf>
    <xf numFmtId="49" fontId="4" fillId="0" borderId="0" xfId="62" applyNumberFormat="1" applyFont="1"/>
    <xf numFmtId="0" fontId="4" fillId="0" borderId="0" xfId="62" applyFont="1"/>
    <xf numFmtId="0" fontId="4" fillId="0" borderId="0" xfId="62" applyFont="1" applyAlignment="1">
      <alignment horizontal="center"/>
    </xf>
    <xf numFmtId="0" fontId="4" fillId="0" borderId="18" xfId="62" applyFont="1" applyBorder="1"/>
    <xf numFmtId="0" fontId="4" fillId="0" borderId="18" xfId="62" applyFont="1" applyBorder="1" applyAlignment="1">
      <alignment horizontal="center"/>
    </xf>
    <xf numFmtId="0" fontId="4" fillId="0" borderId="18" xfId="62" applyFont="1" applyBorder="1" applyAlignment="1"/>
    <xf numFmtId="0" fontId="4" fillId="0" borderId="26" xfId="62" applyFont="1" applyBorder="1" applyAlignment="1">
      <alignment horizontal="center"/>
    </xf>
    <xf numFmtId="0" fontId="36" fillId="0" borderId="0" xfId="62" applyFont="1"/>
    <xf numFmtId="49" fontId="4" fillId="0" borderId="0" xfId="62" applyNumberFormat="1" applyFont="1" applyBorder="1"/>
    <xf numFmtId="0" fontId="4" fillId="0" borderId="0" xfId="62" applyFont="1" applyBorder="1" applyAlignment="1">
      <alignment horizontal="center"/>
    </xf>
    <xf numFmtId="0" fontId="4" fillId="0" borderId="0" xfId="62" applyFont="1" applyAlignment="1"/>
    <xf numFmtId="0" fontId="4" fillId="0" borderId="0" xfId="62" applyFont="1" applyBorder="1" applyAlignment="1">
      <alignment horizontal="left" wrapText="1"/>
    </xf>
    <xf numFmtId="0" fontId="4" fillId="0" borderId="0" xfId="62" applyFont="1" applyAlignment="1">
      <alignment horizontal="left" vertical="center" wrapText="1"/>
    </xf>
    <xf numFmtId="0" fontId="45" fillId="0" borderId="0" xfId="62" applyFont="1" applyAlignment="1">
      <alignment horizontal="justify" vertical="center"/>
    </xf>
    <xf numFmtId="4" fontId="41" fillId="0" borderId="47" xfId="44" applyNumberFormat="1" applyFont="1" applyFill="1" applyBorder="1" applyAlignment="1">
      <alignment vertical="center"/>
    </xf>
    <xf numFmtId="0" fontId="6" fillId="0" borderId="47" xfId="44" applyFont="1" applyFill="1" applyBorder="1" applyAlignment="1">
      <alignment horizontal="center"/>
    </xf>
    <xf numFmtId="165" fontId="39" fillId="0" borderId="39" xfId="0" applyNumberFormat="1" applyFont="1" applyBorder="1" applyAlignment="1">
      <alignment horizontal="center"/>
    </xf>
    <xf numFmtId="0" fontId="39" fillId="0" borderId="0" xfId="0" applyFont="1" applyBorder="1" applyAlignment="1">
      <alignment horizontal="center"/>
    </xf>
    <xf numFmtId="165" fontId="39" fillId="0" borderId="18" xfId="0" applyNumberFormat="1" applyFont="1" applyBorder="1" applyAlignment="1">
      <alignment horizontal="center"/>
    </xf>
    <xf numFmtId="0" fontId="39" fillId="0" borderId="18" xfId="0" applyFont="1" applyBorder="1" applyAlignment="1">
      <alignment horizontal="center"/>
    </xf>
    <xf numFmtId="0" fontId="6" fillId="0" borderId="18" xfId="0" applyFont="1" applyFill="1" applyBorder="1" applyAlignment="1">
      <alignment horizontal="center" vertical="top" wrapText="1"/>
    </xf>
    <xf numFmtId="165" fontId="6" fillId="0" borderId="18" xfId="0" applyNumberFormat="1" applyFont="1" applyBorder="1" applyAlignment="1">
      <alignment horizontal="center" vertical="top" wrapText="1"/>
    </xf>
    <xf numFmtId="0" fontId="6" fillId="0" borderId="0" xfId="0" applyFont="1" applyFill="1" applyBorder="1" applyAlignment="1">
      <alignment horizontal="center" vertical="top" wrapText="1"/>
    </xf>
    <xf numFmtId="0" fontId="6" fillId="0" borderId="24" xfId="0" applyFont="1" applyBorder="1"/>
    <xf numFmtId="165" fontId="6" fillId="0" borderId="22" xfId="0" applyNumberFormat="1" applyFont="1" applyBorder="1" applyAlignment="1">
      <alignment horizontal="center" vertical="top" wrapText="1"/>
    </xf>
    <xf numFmtId="165" fontId="39" fillId="0" borderId="22" xfId="0" applyNumberFormat="1" applyFont="1" applyBorder="1" applyAlignment="1">
      <alignment horizontal="center"/>
    </xf>
    <xf numFmtId="0" fontId="39" fillId="0" borderId="22" xfId="0" applyFont="1" applyBorder="1" applyAlignment="1">
      <alignment horizontal="center"/>
    </xf>
    <xf numFmtId="49" fontId="40" fillId="0" borderId="23" xfId="44" applyNumberFormat="1" applyFont="1" applyFill="1" applyBorder="1" applyAlignment="1">
      <alignment horizontal="left" vertical="top"/>
    </xf>
    <xf numFmtId="49" fontId="40" fillId="0" borderId="42" xfId="44" applyNumberFormat="1" applyFont="1" applyFill="1" applyBorder="1" applyAlignment="1">
      <alignment horizontal="left" vertical="top"/>
    </xf>
    <xf numFmtId="164" fontId="39" fillId="0" borderId="31" xfId="0" applyNumberFormat="1" applyFont="1" applyBorder="1" applyAlignment="1">
      <alignment horizontal="center" vertical="top"/>
    </xf>
    <xf numFmtId="164" fontId="40" fillId="0" borderId="31" xfId="44" quotePrefix="1" applyNumberFormat="1" applyFont="1" applyFill="1" applyBorder="1" applyAlignment="1">
      <alignment horizontal="center" vertical="center"/>
    </xf>
    <xf numFmtId="164" fontId="40" fillId="0" borderId="42" xfId="44" quotePrefix="1" applyNumberFormat="1" applyFont="1" applyFill="1" applyBorder="1" applyAlignment="1">
      <alignment horizontal="center" vertical="center"/>
    </xf>
    <xf numFmtId="49" fontId="40" fillId="0" borderId="21" xfId="44" applyNumberFormat="1" applyFont="1" applyFill="1" applyBorder="1" applyAlignment="1">
      <alignment horizontal="left" vertical="top"/>
    </xf>
    <xf numFmtId="164" fontId="39" fillId="0" borderId="17" xfId="44" applyNumberFormat="1" applyFont="1" applyFill="1" applyBorder="1" applyAlignment="1">
      <alignment horizontal="center" vertical="center"/>
    </xf>
    <xf numFmtId="4" fontId="41" fillId="0" borderId="24" xfId="44" applyNumberFormat="1" applyFont="1" applyFill="1" applyBorder="1" applyAlignment="1">
      <alignment horizontal="center" vertical="center" wrapText="1"/>
    </xf>
    <xf numFmtId="0" fontId="6" fillId="24" borderId="19" xfId="0" applyFont="1" applyFill="1" applyBorder="1" applyAlignment="1">
      <alignment horizontal="center"/>
    </xf>
    <xf numFmtId="1" fontId="32" fillId="0" borderId="39" xfId="0" applyNumberFormat="1" applyFont="1" applyFill="1" applyBorder="1" applyAlignment="1">
      <alignment horizontal="center" vertical="center" wrapText="1"/>
    </xf>
    <xf numFmtId="0" fontId="32" fillId="0" borderId="26" xfId="0" applyFont="1" applyBorder="1" applyAlignment="1">
      <alignment vertical="center" wrapText="1"/>
    </xf>
    <xf numFmtId="0" fontId="32" fillId="0" borderId="43" xfId="0" applyFont="1" applyFill="1" applyBorder="1" applyAlignment="1">
      <alignment horizontal="center" vertical="center" wrapText="1"/>
    </xf>
    <xf numFmtId="0" fontId="33" fillId="0" borderId="62" xfId="0" applyFont="1" applyBorder="1" applyAlignment="1">
      <alignment vertical="center"/>
    </xf>
    <xf numFmtId="165" fontId="6" fillId="24" borderId="0" xfId="0" applyNumberFormat="1" applyFont="1" applyFill="1" applyBorder="1" applyAlignment="1">
      <alignment vertical="top" wrapText="1"/>
    </xf>
    <xf numFmtId="165" fontId="6" fillId="24" borderId="0" xfId="0" applyNumberFormat="1" applyFont="1" applyFill="1" applyBorder="1" applyAlignment="1">
      <alignment horizontal="center" vertical="top" wrapText="1"/>
    </xf>
    <xf numFmtId="0" fontId="6" fillId="24" borderId="18" xfId="0" applyFont="1" applyFill="1" applyBorder="1" applyAlignment="1">
      <alignment horizontal="center"/>
    </xf>
    <xf numFmtId="0" fontId="6" fillId="24" borderId="18" xfId="44" applyFont="1" applyFill="1" applyBorder="1" applyAlignment="1">
      <alignment horizontal="center" vertical="center" wrapText="1"/>
    </xf>
    <xf numFmtId="49" fontId="39" fillId="0" borderId="25" xfId="44" applyNumberFormat="1" applyFont="1" applyFill="1" applyBorder="1" applyAlignment="1">
      <alignment horizontal="left" vertical="top"/>
    </xf>
    <xf numFmtId="0" fontId="6" fillId="0" borderId="18" xfId="44" applyFont="1" applyFill="1" applyBorder="1" applyAlignment="1">
      <alignment vertical="center"/>
    </xf>
    <xf numFmtId="0" fontId="6" fillId="0" borderId="28" xfId="44" applyFont="1" applyFill="1" applyBorder="1" applyAlignment="1">
      <alignment horizontal="center" vertical="center" wrapText="1"/>
    </xf>
    <xf numFmtId="0" fontId="7" fillId="0" borderId="18" xfId="0" applyFont="1" applyFill="1" applyBorder="1" applyAlignment="1"/>
    <xf numFmtId="0" fontId="6" fillId="0" borderId="22" xfId="44" applyFont="1" applyFill="1" applyBorder="1" applyAlignment="1">
      <alignment vertical="center"/>
    </xf>
    <xf numFmtId="0" fontId="7" fillId="0" borderId="22" xfId="0" applyFont="1" applyFill="1" applyBorder="1" applyAlignment="1"/>
    <xf numFmtId="0" fontId="6" fillId="0" borderId="33" xfId="44" applyFont="1" applyFill="1" applyBorder="1" applyAlignment="1">
      <alignment horizontal="center" vertical="center" wrapText="1"/>
    </xf>
    <xf numFmtId="0" fontId="6" fillId="0" borderId="28" xfId="44" applyFont="1" applyFill="1" applyBorder="1" applyAlignment="1">
      <alignment vertical="center" wrapText="1"/>
    </xf>
    <xf numFmtId="0" fontId="6" fillId="0" borderId="18" xfId="44" applyFont="1" applyFill="1" applyBorder="1" applyAlignment="1">
      <alignment vertical="center" wrapText="1"/>
    </xf>
    <xf numFmtId="0" fontId="40" fillId="26" borderId="0" xfId="0" applyFont="1" applyFill="1" applyBorder="1" applyAlignment="1">
      <alignment horizontal="center" wrapText="1"/>
    </xf>
    <xf numFmtId="0" fontId="26" fillId="26" borderId="0" xfId="0" applyFont="1" applyFill="1" applyBorder="1" applyAlignment="1">
      <alignment horizontal="left" wrapText="1"/>
    </xf>
    <xf numFmtId="0" fontId="6" fillId="0" borderId="0" xfId="0" applyFont="1" applyFill="1" applyBorder="1" applyAlignment="1">
      <alignment horizontal="center"/>
    </xf>
    <xf numFmtId="0" fontId="6" fillId="0" borderId="28" xfId="0" applyFont="1" applyBorder="1" applyAlignment="1">
      <alignment horizontal="center" wrapText="1"/>
    </xf>
    <xf numFmtId="49" fontId="6" fillId="0" borderId="18" xfId="0" applyNumberFormat="1" applyFont="1" applyBorder="1" applyAlignment="1">
      <alignment horizontal="left" vertical="top"/>
    </xf>
    <xf numFmtId="49" fontId="29" fillId="24" borderId="18" xfId="0" applyNumberFormat="1" applyFont="1" applyFill="1" applyBorder="1" applyAlignment="1">
      <alignment horizontal="left" vertical="center"/>
    </xf>
    <xf numFmtId="0" fontId="29" fillId="24" borderId="18" xfId="0" applyFont="1" applyFill="1" applyBorder="1" applyAlignment="1">
      <alignment vertical="center"/>
    </xf>
    <xf numFmtId="0" fontId="38" fillId="24" borderId="18" xfId="0" applyFont="1" applyFill="1" applyBorder="1" applyAlignment="1">
      <alignment vertical="center"/>
    </xf>
    <xf numFmtId="0" fontId="38" fillId="24" borderId="28" xfId="0" applyFont="1" applyFill="1" applyBorder="1" applyAlignment="1">
      <alignment vertical="center"/>
    </xf>
    <xf numFmtId="0" fontId="29" fillId="24" borderId="19" xfId="0" applyFont="1" applyFill="1" applyBorder="1" applyAlignment="1">
      <alignment vertical="center"/>
    </xf>
    <xf numFmtId="166" fontId="7" fillId="0" borderId="47" xfId="0" applyNumberFormat="1" applyFont="1" applyBorder="1"/>
    <xf numFmtId="164" fontId="26" fillId="0" borderId="18" xfId="0" applyNumberFormat="1" applyFont="1" applyBorder="1" applyAlignment="1">
      <alignment horizontal="left" vertical="top"/>
    </xf>
    <xf numFmtId="49" fontId="39" fillId="0" borderId="42" xfId="44" applyNumberFormat="1" applyFont="1" applyFill="1" applyBorder="1" applyAlignment="1">
      <alignment horizontal="left" vertical="top"/>
    </xf>
    <xf numFmtId="49" fontId="26" fillId="0" borderId="14" xfId="44" applyNumberFormat="1" applyFont="1" applyFill="1" applyBorder="1" applyAlignment="1">
      <alignment vertical="top"/>
    </xf>
    <xf numFmtId="164" fontId="39" fillId="0" borderId="31" xfId="44" applyNumberFormat="1" applyFont="1" applyFill="1" applyBorder="1" applyAlignment="1">
      <alignment vertical="center"/>
    </xf>
    <xf numFmtId="0" fontId="7" fillId="0" borderId="18" xfId="0" applyFont="1" applyFill="1" applyBorder="1"/>
    <xf numFmtId="166" fontId="7" fillId="0" borderId="52" xfId="0" applyNumberFormat="1" applyFont="1" applyFill="1" applyBorder="1"/>
    <xf numFmtId="0" fontId="40" fillId="0" borderId="37" xfId="0" applyFont="1" applyFill="1" applyBorder="1" applyAlignment="1">
      <alignment horizontal="center" wrapText="1"/>
    </xf>
    <xf numFmtId="166" fontId="26" fillId="0" borderId="60" xfId="0" applyNumberFormat="1" applyFont="1" applyFill="1" applyBorder="1" applyAlignment="1">
      <alignment wrapText="1"/>
    </xf>
    <xf numFmtId="0" fontId="26" fillId="0" borderId="0" xfId="0" applyFont="1" applyFill="1" applyBorder="1" applyAlignment="1">
      <alignment horizontal="left" wrapText="1"/>
    </xf>
    <xf numFmtId="166" fontId="7" fillId="0" borderId="0" xfId="0" applyNumberFormat="1" applyFont="1" applyFill="1" applyBorder="1"/>
    <xf numFmtId="0" fontId="7" fillId="0" borderId="0" xfId="0" applyFont="1" applyFill="1"/>
    <xf numFmtId="165" fontId="6" fillId="0" borderId="36" xfId="0" applyNumberFormat="1" applyFont="1" applyFill="1" applyBorder="1" applyAlignment="1">
      <alignment horizontal="center" vertical="top" wrapText="1"/>
    </xf>
    <xf numFmtId="1" fontId="6" fillId="0" borderId="36" xfId="0" applyNumberFormat="1" applyFont="1" applyFill="1" applyBorder="1" applyAlignment="1">
      <alignment horizontal="center" vertical="top" wrapText="1"/>
    </xf>
    <xf numFmtId="165" fontId="6" fillId="0" borderId="36" xfId="0" applyNumberFormat="1" applyFont="1" applyFill="1" applyBorder="1" applyAlignment="1">
      <alignment horizontal="center"/>
    </xf>
    <xf numFmtId="0" fontId="32" fillId="0" borderId="22" xfId="0" applyFont="1" applyFill="1" applyBorder="1" applyAlignment="1">
      <alignment vertical="center" wrapText="1"/>
    </xf>
    <xf numFmtId="0" fontId="33" fillId="0" borderId="58" xfId="0" applyFont="1" applyFill="1" applyBorder="1" applyAlignment="1">
      <alignment vertical="center"/>
    </xf>
    <xf numFmtId="0" fontId="7" fillId="0" borderId="0" xfId="0" applyFont="1" applyFill="1" applyBorder="1"/>
    <xf numFmtId="49" fontId="26" fillId="0" borderId="31" xfId="0" applyNumberFormat="1" applyFont="1" applyBorder="1" applyAlignment="1">
      <alignment horizontal="left" vertical="center"/>
    </xf>
    <xf numFmtId="49" fontId="26" fillId="0" borderId="12" xfId="0" applyNumberFormat="1" applyFont="1" applyBorder="1" applyAlignment="1">
      <alignment horizontal="left" vertical="center"/>
    </xf>
    <xf numFmtId="164" fontId="39" fillId="0" borderId="31" xfId="44" applyNumberFormat="1" applyFont="1" applyFill="1" applyBorder="1" applyAlignment="1">
      <alignment horizontal="left" vertical="center"/>
    </xf>
    <xf numFmtId="49" fontId="26" fillId="0" borderId="31" xfId="44" applyNumberFormat="1" applyFont="1" applyFill="1" applyBorder="1" applyAlignment="1">
      <alignment horizontal="left" vertical="top"/>
    </xf>
    <xf numFmtId="49" fontId="26" fillId="0" borderId="21" xfId="44" applyNumberFormat="1" applyFont="1" applyFill="1" applyBorder="1" applyAlignment="1">
      <alignment horizontal="left" vertical="top"/>
    </xf>
    <xf numFmtId="0" fontId="6" fillId="0" borderId="28" xfId="0" applyFont="1" applyBorder="1" applyAlignment="1">
      <alignment horizontal="center"/>
    </xf>
    <xf numFmtId="49" fontId="40" fillId="0" borderId="18" xfId="0" applyNumberFormat="1" applyFont="1" applyBorder="1" applyAlignment="1">
      <alignment horizontal="left" vertical="top"/>
    </xf>
    <xf numFmtId="164" fontId="26" fillId="0" borderId="24" xfId="0" applyNumberFormat="1" applyFont="1" applyBorder="1" applyAlignment="1">
      <alignment horizontal="left" vertical="top"/>
    </xf>
    <xf numFmtId="0" fontId="6" fillId="0" borderId="24" xfId="0" applyFont="1" applyBorder="1" applyAlignment="1">
      <alignment horizontal="center"/>
    </xf>
    <xf numFmtId="0" fontId="6" fillId="0" borderId="40" xfId="0" applyFont="1" applyBorder="1" applyAlignment="1">
      <alignment horizontal="center" wrapText="1"/>
    </xf>
    <xf numFmtId="0" fontId="6" fillId="0" borderId="40" xfId="0" applyFont="1" applyBorder="1" applyAlignment="1">
      <alignment horizontal="center"/>
    </xf>
    <xf numFmtId="1" fontId="6" fillId="0" borderId="40" xfId="0" applyNumberFormat="1" applyFont="1" applyBorder="1" applyAlignment="1">
      <alignment horizontal="center"/>
    </xf>
    <xf numFmtId="0" fontId="6" fillId="0" borderId="40" xfId="0" applyFont="1" applyFill="1" applyBorder="1" applyAlignment="1">
      <alignment horizontal="center" vertical="center"/>
    </xf>
    <xf numFmtId="49" fontId="26" fillId="0" borderId="14" xfId="0" applyNumberFormat="1" applyFont="1" applyBorder="1" applyAlignment="1">
      <alignment horizontal="left" vertical="center"/>
    </xf>
    <xf numFmtId="0" fontId="26" fillId="0" borderId="15" xfId="0" applyFont="1" applyBorder="1" applyAlignment="1">
      <alignment vertical="center"/>
    </xf>
    <xf numFmtId="49" fontId="40" fillId="0" borderId="31" xfId="0" applyNumberFormat="1" applyFont="1" applyBorder="1" applyAlignment="1">
      <alignment horizontal="left" vertical="top"/>
    </xf>
    <xf numFmtId="49" fontId="26" fillId="0" borderId="31" xfId="0" applyNumberFormat="1" applyFont="1" applyBorder="1" applyAlignment="1">
      <alignment horizontal="left" vertical="top"/>
    </xf>
    <xf numFmtId="49" fontId="26" fillId="0" borderId="29" xfId="0" applyNumberFormat="1" applyFont="1" applyBorder="1" applyAlignment="1">
      <alignment horizontal="left" vertical="center"/>
    </xf>
    <xf numFmtId="49" fontId="26" fillId="0" borderId="45" xfId="0" applyNumberFormat="1" applyFont="1" applyBorder="1" applyAlignment="1">
      <alignment horizontal="left" vertical="top"/>
    </xf>
    <xf numFmtId="164" fontId="26" fillId="0" borderId="31" xfId="44" applyNumberFormat="1" applyFont="1" applyFill="1" applyBorder="1" applyAlignment="1">
      <alignment vertical="center"/>
    </xf>
    <xf numFmtId="164" fontId="26" fillId="0" borderId="37" xfId="44" applyNumberFormat="1" applyFont="1" applyFill="1" applyBorder="1" applyAlignment="1">
      <alignment vertical="center"/>
    </xf>
    <xf numFmtId="164" fontId="40" fillId="0" borderId="31" xfId="44" quotePrefix="1" applyNumberFormat="1" applyFont="1" applyFill="1" applyBorder="1" applyAlignment="1">
      <alignment horizontal="left" vertical="center"/>
    </xf>
    <xf numFmtId="164" fontId="40" fillId="0" borderId="42" xfId="44" quotePrefix="1" applyNumberFormat="1" applyFont="1" applyFill="1" applyBorder="1" applyAlignment="1">
      <alignment horizontal="left" vertical="center"/>
    </xf>
    <xf numFmtId="0" fontId="6" fillId="0" borderId="26" xfId="0" applyFont="1" applyBorder="1" applyAlignment="1">
      <alignment horizontal="center"/>
    </xf>
    <xf numFmtId="0" fontId="6" fillId="0" borderId="43" xfId="0" applyFont="1" applyFill="1" applyBorder="1" applyAlignment="1">
      <alignment horizontal="center" vertical="center"/>
    </xf>
    <xf numFmtId="49" fontId="37" fillId="0" borderId="0" xfId="62" applyNumberFormat="1" applyFont="1" applyFill="1"/>
    <xf numFmtId="0" fontId="37" fillId="0" borderId="0" xfId="62" applyFont="1" applyFill="1"/>
    <xf numFmtId="49" fontId="37" fillId="0" borderId="0" xfId="62" applyNumberFormat="1" applyFont="1" applyFill="1" applyBorder="1"/>
    <xf numFmtId="0" fontId="37" fillId="0" borderId="0" xfId="62" applyFont="1" applyFill="1" applyBorder="1"/>
    <xf numFmtId="0" fontId="4" fillId="0" borderId="0" xfId="62" applyFill="1" applyBorder="1"/>
    <xf numFmtId="0" fontId="26" fillId="0" borderId="0" xfId="0" applyFont="1" applyFill="1" applyBorder="1" applyAlignment="1">
      <alignment horizontal="center"/>
    </xf>
    <xf numFmtId="1" fontId="26" fillId="0" borderId="0" xfId="0" applyNumberFormat="1" applyFont="1" applyFill="1" applyBorder="1" applyAlignment="1">
      <alignment horizontal="center"/>
    </xf>
    <xf numFmtId="165" fontId="29" fillId="0" borderId="23" xfId="0" applyNumberFormat="1" applyFont="1" applyBorder="1" applyAlignment="1">
      <alignment vertical="center"/>
    </xf>
    <xf numFmtId="165" fontId="29" fillId="0" borderId="0" xfId="0" applyNumberFormat="1" applyFont="1" applyBorder="1" applyAlignment="1">
      <alignment vertical="center"/>
    </xf>
    <xf numFmtId="165" fontId="26" fillId="0" borderId="34" xfId="0" applyNumberFormat="1" applyFont="1" applyBorder="1" applyAlignment="1">
      <alignment vertical="center"/>
    </xf>
    <xf numFmtId="165" fontId="29" fillId="0" borderId="34" xfId="0" applyNumberFormat="1" applyFont="1" applyBorder="1" applyAlignment="1">
      <alignment vertical="center" wrapText="1"/>
    </xf>
    <xf numFmtId="164" fontId="26" fillId="0" borderId="42" xfId="44" applyNumberFormat="1" applyFont="1" applyFill="1" applyBorder="1" applyAlignment="1">
      <alignment vertical="center"/>
    </xf>
    <xf numFmtId="0" fontId="6" fillId="0" borderId="46" xfId="0" applyFont="1" applyBorder="1"/>
    <xf numFmtId="0" fontId="7" fillId="0" borderId="46" xfId="0" applyFont="1" applyBorder="1"/>
    <xf numFmtId="0" fontId="6" fillId="0" borderId="46" xfId="0" applyFont="1" applyBorder="1" applyAlignment="1">
      <alignment horizontal="center"/>
    </xf>
    <xf numFmtId="166" fontId="7" fillId="0" borderId="63" xfId="0" applyNumberFormat="1" applyFont="1" applyBorder="1"/>
    <xf numFmtId="165" fontId="26" fillId="0" borderId="34" xfId="0" applyNumberFormat="1" applyFont="1" applyBorder="1" applyAlignment="1">
      <alignment vertical="center" wrapText="1"/>
    </xf>
    <xf numFmtId="164" fontId="40" fillId="0" borderId="29" xfId="44" quotePrefix="1" applyNumberFormat="1" applyFont="1" applyFill="1" applyBorder="1" applyAlignment="1">
      <alignment horizontal="left" vertical="center"/>
    </xf>
    <xf numFmtId="164" fontId="40" fillId="0" borderId="37" xfId="44" quotePrefix="1" applyNumberFormat="1" applyFont="1" applyFill="1" applyBorder="1" applyAlignment="1">
      <alignment horizontal="left" vertical="center"/>
    </xf>
    <xf numFmtId="166" fontId="26" fillId="0" borderId="61" xfId="0" applyNumberFormat="1" applyFont="1" applyBorder="1" applyAlignment="1">
      <alignment wrapText="1"/>
    </xf>
    <xf numFmtId="0" fontId="6" fillId="0" borderId="16" xfId="0" applyFont="1" applyFill="1" applyBorder="1" applyAlignment="1">
      <alignment horizontal="center" vertical="center"/>
    </xf>
    <xf numFmtId="0" fontId="6" fillId="0" borderId="0" xfId="0" applyFont="1" applyFill="1" applyBorder="1" applyAlignment="1">
      <alignment vertical="center"/>
    </xf>
    <xf numFmtId="49" fontId="26" fillId="0" borderId="23" xfId="0" applyNumberFormat="1" applyFont="1" applyFill="1" applyBorder="1" applyAlignment="1">
      <alignment horizontal="left" vertical="top"/>
    </xf>
    <xf numFmtId="0" fontId="26" fillId="0" borderId="18" xfId="0" applyFont="1" applyFill="1" applyBorder="1" applyAlignment="1">
      <alignment vertical="top"/>
    </xf>
    <xf numFmtId="0" fontId="6" fillId="0" borderId="26" xfId="0" applyFont="1" applyFill="1" applyBorder="1" applyAlignment="1">
      <alignment vertical="top"/>
    </xf>
    <xf numFmtId="0" fontId="6" fillId="0" borderId="20" xfId="0" applyFont="1" applyFill="1" applyBorder="1" applyAlignment="1">
      <alignment horizontal="center" vertical="top"/>
    </xf>
    <xf numFmtId="1" fontId="6" fillId="0" borderId="20" xfId="0" applyNumberFormat="1" applyFont="1" applyFill="1" applyBorder="1" applyAlignment="1">
      <alignment horizontal="center" vertical="top"/>
    </xf>
    <xf numFmtId="49" fontId="6" fillId="0" borderId="31" xfId="0" applyNumberFormat="1" applyFont="1" applyFill="1" applyBorder="1" applyAlignment="1">
      <alignment horizontal="left" vertical="top"/>
    </xf>
    <xf numFmtId="0" fontId="35" fillId="0" borderId="18" xfId="0" applyFont="1" applyFill="1" applyBorder="1" applyAlignment="1">
      <alignment horizontal="center" vertical="center"/>
    </xf>
    <xf numFmtId="0" fontId="6" fillId="0" borderId="28" xfId="0" applyFont="1" applyFill="1" applyBorder="1" applyAlignment="1">
      <alignment horizontal="center" vertical="top"/>
    </xf>
    <xf numFmtId="1" fontId="6" fillId="0" borderId="19" xfId="0" applyNumberFormat="1" applyFont="1" applyFill="1" applyBorder="1" applyAlignment="1">
      <alignment horizontal="center" vertical="top"/>
    </xf>
    <xf numFmtId="0" fontId="35" fillId="0" borderId="18" xfId="0" applyFont="1" applyFill="1" applyBorder="1" applyAlignment="1">
      <alignment vertical="center"/>
    </xf>
    <xf numFmtId="0" fontId="6" fillId="0" borderId="18" xfId="0" applyFont="1" applyFill="1" applyBorder="1"/>
    <xf numFmtId="165" fontId="6" fillId="0" borderId="19" xfId="0" applyNumberFormat="1" applyFont="1" applyFill="1" applyBorder="1" applyAlignment="1">
      <alignment horizontal="center" vertical="center" wrapText="1"/>
    </xf>
    <xf numFmtId="0" fontId="6" fillId="0" borderId="18" xfId="0" applyFont="1" applyFill="1" applyBorder="1" applyAlignment="1">
      <alignment horizontal="center" vertical="top"/>
    </xf>
    <xf numFmtId="0" fontId="6" fillId="0" borderId="0" xfId="0" applyFont="1" applyFill="1" applyAlignment="1">
      <alignment horizontal="left"/>
    </xf>
    <xf numFmtId="0" fontId="26" fillId="0" borderId="0" xfId="0" applyFont="1" applyFill="1" applyBorder="1" applyAlignment="1">
      <alignment wrapText="1"/>
    </xf>
    <xf numFmtId="0" fontId="6" fillId="0" borderId="0" xfId="0" applyFont="1" applyFill="1" applyBorder="1" applyAlignment="1">
      <alignment vertical="top" wrapText="1"/>
    </xf>
    <xf numFmtId="0" fontId="26" fillId="0" borderId="0" xfId="0" applyFont="1" applyFill="1"/>
    <xf numFmtId="0" fontId="6" fillId="0" borderId="36" xfId="0" applyFont="1" applyFill="1" applyBorder="1" applyAlignment="1">
      <alignment horizontal="center" vertical="top" wrapText="1"/>
    </xf>
    <xf numFmtId="0" fontId="7" fillId="0" borderId="36" xfId="0" applyFont="1" applyFill="1" applyBorder="1"/>
    <xf numFmtId="49" fontId="26" fillId="0" borderId="14" xfId="0" applyNumberFormat="1" applyFont="1" applyFill="1" applyBorder="1" applyAlignment="1">
      <alignment horizontal="left" vertical="top"/>
    </xf>
    <xf numFmtId="165" fontId="26" fillId="0" borderId="0" xfId="0" applyNumberFormat="1" applyFont="1" applyFill="1" applyBorder="1" applyAlignment="1">
      <alignment vertical="top"/>
    </xf>
    <xf numFmtId="0" fontId="6" fillId="0" borderId="0" xfId="0" applyFont="1" applyFill="1" applyBorder="1" applyAlignment="1">
      <alignment vertical="center" wrapText="1"/>
    </xf>
    <xf numFmtId="0" fontId="6" fillId="0" borderId="0" xfId="0" applyFont="1" applyFill="1" applyBorder="1" applyAlignment="1">
      <alignment horizontal="center" vertical="center" wrapText="1"/>
    </xf>
    <xf numFmtId="1" fontId="6" fillId="0" borderId="0" xfId="0" applyNumberFormat="1" applyFont="1" applyFill="1" applyBorder="1" applyAlignment="1">
      <alignment horizontal="center" vertical="center" wrapText="1"/>
    </xf>
    <xf numFmtId="0" fontId="7" fillId="0" borderId="59" xfId="0" applyFont="1" applyFill="1" applyBorder="1"/>
    <xf numFmtId="164" fontId="39" fillId="0" borderId="31" xfId="0" applyNumberFormat="1" applyFont="1" applyFill="1" applyBorder="1" applyAlignment="1">
      <alignment horizontal="center" vertical="top"/>
    </xf>
    <xf numFmtId="0" fontId="6" fillId="0" borderId="18" xfId="0" applyFont="1" applyFill="1" applyBorder="1" applyAlignment="1">
      <alignment vertical="top"/>
    </xf>
    <xf numFmtId="0" fontId="6" fillId="0" borderId="18" xfId="0" applyFont="1" applyFill="1" applyBorder="1" applyAlignment="1"/>
    <xf numFmtId="1" fontId="6" fillId="0" borderId="18" xfId="0" applyNumberFormat="1" applyFont="1" applyFill="1" applyBorder="1" applyAlignment="1">
      <alignment horizontal="center" vertical="top" wrapText="1"/>
    </xf>
    <xf numFmtId="0" fontId="6" fillId="0" borderId="18" xfId="0" applyFont="1" applyFill="1" applyBorder="1" applyAlignment="1">
      <alignment horizontal="center"/>
    </xf>
    <xf numFmtId="0" fontId="6" fillId="0" borderId="28" xfId="0" applyFont="1" applyFill="1" applyBorder="1"/>
    <xf numFmtId="164" fontId="26" fillId="0" borderId="23" xfId="0" applyNumberFormat="1" applyFont="1" applyFill="1" applyBorder="1" applyAlignment="1">
      <alignment horizontal="center" vertical="top"/>
    </xf>
    <xf numFmtId="0" fontId="40" fillId="0" borderId="49" xfId="0" applyFont="1" applyFill="1" applyBorder="1" applyAlignment="1">
      <alignment horizontal="center" wrapText="1"/>
    </xf>
    <xf numFmtId="166" fontId="26" fillId="0" borderId="54" xfId="0" applyNumberFormat="1" applyFont="1" applyFill="1" applyBorder="1" applyAlignment="1">
      <alignment wrapText="1"/>
    </xf>
    <xf numFmtId="49" fontId="29" fillId="0" borderId="0" xfId="0" applyNumberFormat="1" applyFont="1" applyFill="1" applyBorder="1" applyAlignment="1">
      <alignment horizontal="left" vertical="center"/>
    </xf>
    <xf numFmtId="0" fontId="29" fillId="0" borderId="0" xfId="0" applyFont="1" applyFill="1" applyBorder="1" applyAlignment="1">
      <alignment vertical="center"/>
    </xf>
    <xf numFmtId="1" fontId="6" fillId="0" borderId="0" xfId="0" applyNumberFormat="1" applyFont="1" applyFill="1" applyBorder="1" applyAlignment="1">
      <alignment horizontal="center" vertical="center"/>
    </xf>
    <xf numFmtId="0" fontId="35" fillId="0" borderId="19" xfId="0" applyFont="1" applyFill="1" applyBorder="1" applyAlignment="1">
      <alignment vertical="center"/>
    </xf>
    <xf numFmtId="0" fontId="6" fillId="0" borderId="28" xfId="43" applyFont="1" applyFill="1" applyBorder="1" applyAlignment="1">
      <alignment horizontal="center" vertical="top"/>
    </xf>
    <xf numFmtId="1" fontId="6" fillId="0" borderId="18" xfId="0" applyNumberFormat="1" applyFont="1" applyFill="1" applyBorder="1" applyAlignment="1">
      <alignment horizontal="center" vertical="top"/>
    </xf>
    <xf numFmtId="0" fontId="6" fillId="0" borderId="19" xfId="43" applyFont="1" applyFill="1" applyBorder="1" applyAlignment="1">
      <alignment horizontal="center" vertical="center"/>
    </xf>
    <xf numFmtId="0" fontId="6" fillId="0" borderId="28" xfId="44" applyFont="1" applyFill="1" applyBorder="1" applyAlignment="1">
      <alignment vertical="center"/>
    </xf>
    <xf numFmtId="0" fontId="6" fillId="0" borderId="24" xfId="44" applyFont="1" applyFill="1" applyBorder="1" applyAlignment="1">
      <alignment vertical="center"/>
    </xf>
    <xf numFmtId="0" fontId="6" fillId="0" borderId="19" xfId="44" applyFont="1" applyFill="1" applyBorder="1" applyAlignment="1">
      <alignment vertical="center"/>
    </xf>
    <xf numFmtId="164" fontId="40" fillId="0" borderId="12" xfId="44" quotePrefix="1" applyNumberFormat="1" applyFont="1" applyFill="1" applyBorder="1" applyAlignment="1">
      <alignment horizontal="left" vertical="center"/>
    </xf>
    <xf numFmtId="0" fontId="29" fillId="25" borderId="0" xfId="0" applyFont="1" applyFill="1"/>
    <xf numFmtId="0" fontId="6" fillId="25" borderId="0" xfId="0" applyFont="1" applyFill="1" applyBorder="1" applyAlignment="1">
      <alignment vertical="top" wrapText="1"/>
    </xf>
    <xf numFmtId="0" fontId="6" fillId="25" borderId="0" xfId="0" applyFont="1" applyFill="1" applyBorder="1" applyAlignment="1">
      <alignment horizontal="center" vertical="top" wrapText="1"/>
    </xf>
    <xf numFmtId="49" fontId="29" fillId="25" borderId="0" xfId="0" applyNumberFormat="1" applyFont="1" applyFill="1" applyBorder="1" applyAlignment="1">
      <alignment horizontal="left" vertical="center"/>
    </xf>
    <xf numFmtId="0" fontId="29" fillId="25" borderId="0" xfId="0" applyFont="1" applyFill="1" applyBorder="1" applyAlignment="1">
      <alignment vertical="center"/>
    </xf>
    <xf numFmtId="0" fontId="6" fillId="25" borderId="0" xfId="0" applyFont="1" applyFill="1" applyBorder="1" applyAlignment="1">
      <alignment vertical="center"/>
    </xf>
    <xf numFmtId="1" fontId="6" fillId="25" borderId="0" xfId="0" applyNumberFormat="1" applyFont="1" applyFill="1" applyBorder="1" applyAlignment="1">
      <alignment horizontal="center" vertical="center"/>
    </xf>
    <xf numFmtId="0" fontId="40" fillId="24" borderId="49" xfId="0" applyFont="1" applyFill="1" applyBorder="1" applyAlignment="1">
      <alignment horizontal="center" wrapText="1"/>
    </xf>
    <xf numFmtId="0" fontId="40" fillId="24" borderId="47" xfId="0" applyFont="1" applyFill="1" applyBorder="1" applyAlignment="1">
      <alignment horizontal="center" wrapText="1"/>
    </xf>
    <xf numFmtId="0" fontId="26" fillId="24" borderId="47" xfId="0" applyFont="1" applyFill="1" applyBorder="1" applyAlignment="1">
      <alignment horizontal="left" wrapText="1"/>
    </xf>
    <xf numFmtId="164" fontId="39" fillId="0" borderId="18" xfId="44" applyNumberFormat="1" applyFont="1" applyFill="1" applyBorder="1" applyAlignment="1">
      <alignment horizontal="center" vertical="center"/>
    </xf>
    <xf numFmtId="164" fontId="40" fillId="0" borderId="18" xfId="44" quotePrefix="1" applyNumberFormat="1" applyFont="1" applyFill="1" applyBorder="1" applyAlignment="1">
      <alignment horizontal="left" vertical="center"/>
    </xf>
    <xf numFmtId="0" fontId="6" fillId="0" borderId="11" xfId="44" applyFont="1" applyFill="1" applyBorder="1" applyAlignment="1">
      <alignment horizontal="center" vertical="center" wrapText="1"/>
    </xf>
    <xf numFmtId="1" fontId="6" fillId="0" borderId="11" xfId="44" applyNumberFormat="1" applyFont="1" applyFill="1" applyBorder="1" applyAlignment="1">
      <alignment horizontal="center" vertical="center" wrapText="1"/>
    </xf>
    <xf numFmtId="0" fontId="6" fillId="0" borderId="11" xfId="44" applyFont="1" applyFill="1" applyBorder="1" applyAlignment="1">
      <alignment horizontal="center"/>
    </xf>
    <xf numFmtId="49" fontId="39" fillId="0" borderId="18" xfId="0" applyNumberFormat="1" applyFont="1" applyBorder="1" applyAlignment="1">
      <alignment horizontal="left" vertical="center"/>
    </xf>
    <xf numFmtId="49" fontId="40" fillId="0" borderId="12" xfId="0" applyNumberFormat="1" applyFont="1" applyBorder="1" applyAlignment="1">
      <alignment horizontal="left" vertical="top"/>
    </xf>
    <xf numFmtId="0" fontId="26" fillId="0" borderId="48" xfId="0" applyFont="1" applyBorder="1"/>
    <xf numFmtId="0" fontId="6" fillId="0" borderId="36" xfId="0" applyFont="1" applyBorder="1" applyAlignment="1">
      <alignment vertical="top" wrapText="1"/>
    </xf>
    <xf numFmtId="4" fontId="6" fillId="0" borderId="48" xfId="0" applyNumberFormat="1" applyFont="1" applyBorder="1" applyAlignment="1">
      <alignment horizontal="center" vertical="center" wrapText="1"/>
    </xf>
    <xf numFmtId="0" fontId="6" fillId="0" borderId="20" xfId="0" applyFont="1" applyBorder="1" applyAlignment="1">
      <alignment horizontal="center" vertical="top"/>
    </xf>
    <xf numFmtId="0" fontId="46" fillId="24" borderId="19" xfId="0" applyFont="1" applyFill="1" applyBorder="1"/>
    <xf numFmtId="0" fontId="6" fillId="24" borderId="28" xfId="0" applyFont="1" applyFill="1" applyBorder="1"/>
    <xf numFmtId="0" fontId="0" fillId="24" borderId="18" xfId="0" applyFont="1" applyFill="1" applyBorder="1"/>
    <xf numFmtId="0" fontId="6" fillId="24" borderId="18" xfId="0" applyFont="1" applyFill="1" applyBorder="1" applyAlignment="1">
      <alignment horizontal="center" wrapText="1"/>
    </xf>
    <xf numFmtId="1" fontId="6" fillId="24" borderId="18" xfId="0" applyNumberFormat="1" applyFont="1" applyFill="1" applyBorder="1" applyAlignment="1">
      <alignment horizontal="center"/>
    </xf>
    <xf numFmtId="0" fontId="0" fillId="24" borderId="18" xfId="0" applyFont="1" applyFill="1" applyBorder="1" applyAlignment="1">
      <alignment horizontal="center"/>
    </xf>
    <xf numFmtId="0" fontId="0" fillId="24" borderId="19" xfId="0" applyFont="1" applyFill="1" applyBorder="1"/>
    <xf numFmtId="167" fontId="47" fillId="24" borderId="18" xfId="0" applyNumberFormat="1" applyFont="1" applyFill="1" applyBorder="1" applyAlignment="1" applyProtection="1">
      <alignment horizontal="left"/>
    </xf>
    <xf numFmtId="0" fontId="6" fillId="24" borderId="18" xfId="64" applyFont="1" applyFill="1" applyBorder="1"/>
    <xf numFmtId="0" fontId="6" fillId="24" borderId="24" xfId="44" applyFont="1" applyFill="1" applyBorder="1" applyAlignment="1">
      <alignment horizontal="center" vertical="top" wrapText="1"/>
    </xf>
    <xf numFmtId="164" fontId="26" fillId="24" borderId="69" xfId="44" applyNumberFormat="1" applyFont="1" applyFill="1" applyBorder="1" applyAlignment="1">
      <alignment horizontal="center" vertical="top"/>
    </xf>
    <xf numFmtId="0" fontId="46" fillId="24" borderId="15" xfId="0" applyFont="1" applyFill="1" applyBorder="1"/>
    <xf numFmtId="0" fontId="6" fillId="24" borderId="55" xfId="0" applyFont="1" applyFill="1" applyBorder="1"/>
    <xf numFmtId="0" fontId="0" fillId="24" borderId="46" xfId="0" applyFont="1" applyFill="1" applyBorder="1"/>
    <xf numFmtId="0" fontId="6" fillId="24" borderId="46" xfId="0" applyFont="1" applyFill="1" applyBorder="1" applyAlignment="1">
      <alignment horizontal="center"/>
    </xf>
    <xf numFmtId="0" fontId="6" fillId="24" borderId="46" xfId="0" applyFont="1" applyFill="1" applyBorder="1" applyAlignment="1">
      <alignment horizontal="center" wrapText="1"/>
    </xf>
    <xf numFmtId="1" fontId="6" fillId="24" borderId="46" xfId="0" applyNumberFormat="1" applyFont="1" applyFill="1" applyBorder="1" applyAlignment="1">
      <alignment horizontal="center"/>
    </xf>
    <xf numFmtId="0" fontId="0" fillId="24" borderId="46" xfId="0" applyFont="1" applyFill="1" applyBorder="1" applyAlignment="1">
      <alignment horizontal="center"/>
    </xf>
    <xf numFmtId="164" fontId="26" fillId="24" borderId="31" xfId="44" applyNumberFormat="1" applyFont="1" applyFill="1" applyBorder="1" applyAlignment="1">
      <alignment horizontal="center" vertical="top"/>
    </xf>
    <xf numFmtId="164" fontId="26" fillId="24" borderId="42" xfId="44" applyNumberFormat="1" applyFont="1" applyFill="1" applyBorder="1" applyAlignment="1">
      <alignment horizontal="center" vertical="top"/>
    </xf>
    <xf numFmtId="0" fontId="6" fillId="24" borderId="22" xfId="0" applyFont="1" applyFill="1" applyBorder="1" applyAlignment="1">
      <alignment horizontal="center"/>
    </xf>
    <xf numFmtId="164" fontId="26" fillId="24" borderId="0" xfId="0" applyNumberFormat="1" applyFont="1" applyFill="1" applyBorder="1" applyAlignment="1">
      <alignment horizontal="center" vertical="top"/>
    </xf>
    <xf numFmtId="0" fontId="26" fillId="24" borderId="0" xfId="0" applyFont="1" applyFill="1" applyBorder="1"/>
    <xf numFmtId="0" fontId="46" fillId="24" borderId="38" xfId="0" applyFont="1" applyFill="1" applyBorder="1"/>
    <xf numFmtId="0" fontId="6" fillId="24" borderId="33" xfId="0" applyFont="1" applyFill="1" applyBorder="1"/>
    <xf numFmtId="0" fontId="6" fillId="24" borderId="22" xfId="44" applyFont="1" applyFill="1" applyBorder="1" applyAlignment="1">
      <alignment horizontal="center" vertical="top" wrapText="1"/>
    </xf>
    <xf numFmtId="0" fontId="6" fillId="0" borderId="18" xfId="0" applyFont="1" applyBorder="1" applyAlignment="1"/>
    <xf numFmtId="0" fontId="6" fillId="24" borderId="28" xfId="44" applyFont="1" applyFill="1" applyBorder="1" applyAlignment="1">
      <alignment horizontal="center" vertical="center" wrapText="1"/>
    </xf>
    <xf numFmtId="0" fontId="6" fillId="0" borderId="13" xfId="0" applyFont="1" applyBorder="1" applyAlignment="1"/>
    <xf numFmtId="0" fontId="7" fillId="0" borderId="18" xfId="0" applyFont="1" applyBorder="1" applyAlignment="1"/>
    <xf numFmtId="49" fontId="40" fillId="0" borderId="14" xfId="0" applyNumberFormat="1" applyFont="1" applyBorder="1" applyAlignment="1">
      <alignment horizontal="left" vertical="top"/>
    </xf>
    <xf numFmtId="0" fontId="26" fillId="0" borderId="15" xfId="0" applyFont="1" applyBorder="1" applyAlignment="1">
      <alignment vertical="top"/>
    </xf>
    <xf numFmtId="0" fontId="6" fillId="0" borderId="16" xfId="0" applyFont="1" applyBorder="1"/>
    <xf numFmtId="0" fontId="6" fillId="0" borderId="16" xfId="0" applyFont="1" applyBorder="1" applyAlignment="1">
      <alignment horizontal="center"/>
    </xf>
    <xf numFmtId="1" fontId="6" fillId="0" borderId="16" xfId="0" applyNumberFormat="1" applyFont="1" applyBorder="1" applyAlignment="1">
      <alignment horizontal="center"/>
    </xf>
    <xf numFmtId="164" fontId="39" fillId="0" borderId="31" xfId="0" applyNumberFormat="1" applyFont="1" applyBorder="1" applyAlignment="1">
      <alignment horizontal="left" vertical="top"/>
    </xf>
    <xf numFmtId="164" fontId="39" fillId="0" borderId="70" xfId="0" applyNumberFormat="1" applyFont="1" applyBorder="1" applyAlignment="1">
      <alignment horizontal="left" vertical="top"/>
    </xf>
    <xf numFmtId="164" fontId="39" fillId="0" borderId="42" xfId="0" applyNumberFormat="1" applyFont="1" applyBorder="1" applyAlignment="1">
      <alignment horizontal="left" vertical="top"/>
    </xf>
    <xf numFmtId="0" fontId="7" fillId="0" borderId="36" xfId="0" applyFont="1" applyBorder="1" applyAlignment="1"/>
    <xf numFmtId="49" fontId="26" fillId="0" borderId="29" xfId="44" applyNumberFormat="1" applyFont="1" applyFill="1" applyBorder="1" applyAlignment="1">
      <alignment vertical="top"/>
    </xf>
    <xf numFmtId="0" fontId="6" fillId="0" borderId="34" xfId="44" applyFont="1" applyFill="1" applyBorder="1" applyAlignment="1">
      <alignment vertical="center" wrapText="1"/>
    </xf>
    <xf numFmtId="0" fontId="6" fillId="0" borderId="34" xfId="44" applyFont="1" applyFill="1" applyBorder="1" applyAlignment="1">
      <alignment horizontal="center" vertical="center" wrapText="1"/>
    </xf>
    <xf numFmtId="0" fontId="44" fillId="0" borderId="18" xfId="0" applyFont="1" applyFill="1" applyBorder="1" applyAlignment="1">
      <alignment horizontal="center"/>
    </xf>
    <xf numFmtId="0" fontId="6" fillId="0" borderId="18" xfId="44" applyFont="1" applyFill="1" applyBorder="1" applyAlignment="1">
      <alignment horizontal="center" vertical="center"/>
    </xf>
    <xf numFmtId="0" fontId="44" fillId="0" borderId="22" xfId="0" applyFont="1" applyFill="1" applyBorder="1" applyAlignment="1">
      <alignment horizontal="center"/>
    </xf>
    <xf numFmtId="0" fontId="6" fillId="0" borderId="18" xfId="43" applyFont="1" applyFill="1" applyBorder="1" applyAlignment="1">
      <alignment horizontal="center" vertical="center" wrapText="1"/>
    </xf>
    <xf numFmtId="4" fontId="42" fillId="0" borderId="18" xfId="44" applyNumberFormat="1" applyFont="1" applyFill="1" applyBorder="1" applyAlignment="1">
      <alignment horizontal="center" vertical="center" wrapText="1"/>
    </xf>
    <xf numFmtId="165" fontId="49" fillId="0" borderId="18" xfId="0" applyNumberFormat="1" applyFont="1" applyBorder="1" applyAlignment="1">
      <alignment horizontal="center" vertical="center" wrapText="1"/>
    </xf>
    <xf numFmtId="49" fontId="26" fillId="0" borderId="25" xfId="44" applyNumberFormat="1" applyFont="1" applyFill="1" applyBorder="1" applyAlignment="1">
      <alignment horizontal="left" vertical="top"/>
    </xf>
    <xf numFmtId="0" fontId="26" fillId="0" borderId="18" xfId="44" applyFont="1" applyFill="1" applyBorder="1" applyAlignment="1">
      <alignment vertical="center"/>
    </xf>
    <xf numFmtId="0" fontId="6" fillId="0" borderId="18" xfId="0" applyFont="1" applyFill="1" applyBorder="1" applyAlignment="1">
      <alignment horizontal="left" vertical="center" wrapText="1"/>
    </xf>
    <xf numFmtId="2" fontId="7" fillId="25" borderId="0" xfId="0" applyNumberFormat="1" applyFont="1" applyFill="1"/>
    <xf numFmtId="2" fontId="7" fillId="0" borderId="36" xfId="0" applyNumberFormat="1" applyFont="1" applyBorder="1"/>
    <xf numFmtId="2" fontId="32" fillId="0" borderId="43" xfId="0" applyNumberFormat="1" applyFont="1" applyFill="1" applyBorder="1" applyAlignment="1">
      <alignment horizontal="center" vertical="center" wrapText="1"/>
    </xf>
    <xf numFmtId="2" fontId="33" fillId="0" borderId="62" xfId="0" applyNumberFormat="1" applyFont="1" applyBorder="1" applyAlignment="1">
      <alignment vertical="center"/>
    </xf>
    <xf numFmtId="2" fontId="7" fillId="0" borderId="46" xfId="0" applyNumberFormat="1" applyFont="1" applyBorder="1"/>
    <xf numFmtId="2" fontId="7" fillId="0" borderId="63" xfId="0" applyNumberFormat="1" applyFont="1" applyBorder="1"/>
    <xf numFmtId="2" fontId="7" fillId="0" borderId="52" xfId="0" applyNumberFormat="1" applyFont="1" applyBorder="1"/>
    <xf numFmtId="2" fontId="7" fillId="0" borderId="0" xfId="0" applyNumberFormat="1" applyFont="1" applyBorder="1"/>
    <xf numFmtId="2" fontId="7" fillId="0" borderId="59" xfId="0" applyNumberFormat="1" applyFont="1" applyBorder="1"/>
    <xf numFmtId="2" fontId="7" fillId="0" borderId="47" xfId="0" applyNumberFormat="1" applyFont="1" applyBorder="1"/>
    <xf numFmtId="2" fontId="7" fillId="0" borderId="61" xfId="0" applyNumberFormat="1" applyFont="1" applyBorder="1"/>
    <xf numFmtId="2" fontId="7" fillId="0" borderId="64" xfId="0" applyNumberFormat="1" applyFont="1" applyBorder="1"/>
    <xf numFmtId="2" fontId="26" fillId="0" borderId="56" xfId="0" applyNumberFormat="1" applyFont="1" applyBorder="1" applyAlignment="1">
      <alignment wrapText="1"/>
    </xf>
    <xf numFmtId="2" fontId="26" fillId="0" borderId="0" xfId="0" applyNumberFormat="1" applyFont="1" applyBorder="1" applyAlignment="1">
      <alignment horizontal="left" wrapText="1"/>
    </xf>
    <xf numFmtId="2" fontId="26" fillId="0" borderId="0" xfId="0" applyNumberFormat="1" applyFont="1" applyBorder="1" applyAlignment="1">
      <alignment wrapText="1"/>
    </xf>
    <xf numFmtId="2" fontId="32" fillId="0" borderId="38" xfId="0" applyNumberFormat="1" applyFont="1" applyFill="1" applyBorder="1" applyAlignment="1">
      <alignment horizontal="center" vertical="center" wrapText="1"/>
    </xf>
    <xf numFmtId="2" fontId="33" fillId="0" borderId="58" xfId="0" applyNumberFormat="1" applyFont="1" applyBorder="1" applyAlignment="1">
      <alignment vertical="center"/>
    </xf>
    <xf numFmtId="2" fontId="7" fillId="0" borderId="30" xfId="0" applyNumberFormat="1" applyFont="1" applyBorder="1" applyAlignment="1">
      <alignment horizontal="center"/>
    </xf>
    <xf numFmtId="2" fontId="26" fillId="0" borderId="54" xfId="0" applyNumberFormat="1" applyFont="1" applyBorder="1" applyAlignment="1">
      <alignment wrapText="1"/>
    </xf>
    <xf numFmtId="2" fontId="6" fillId="25" borderId="0" xfId="0" applyNumberFormat="1" applyFont="1" applyFill="1" applyBorder="1" applyAlignment="1">
      <alignment horizontal="center" vertical="top" wrapText="1"/>
    </xf>
    <xf numFmtId="2" fontId="26" fillId="25" borderId="0" xfId="0" applyNumberFormat="1" applyFont="1" applyFill="1" applyBorder="1" applyAlignment="1">
      <alignment horizontal="left" wrapText="1"/>
    </xf>
    <xf numFmtId="2" fontId="7" fillId="25" borderId="0" xfId="0" applyNumberFormat="1" applyFont="1" applyFill="1" applyBorder="1"/>
    <xf numFmtId="2" fontId="7" fillId="24" borderId="63" xfId="0" applyNumberFormat="1" applyFont="1" applyFill="1" applyBorder="1"/>
    <xf numFmtId="2" fontId="7" fillId="24" borderId="52" xfId="0" applyNumberFormat="1" applyFont="1" applyFill="1" applyBorder="1"/>
    <xf numFmtId="2" fontId="26" fillId="26" borderId="0" xfId="0" applyNumberFormat="1" applyFont="1" applyFill="1" applyBorder="1" applyAlignment="1">
      <alignment horizontal="left" wrapText="1"/>
    </xf>
    <xf numFmtId="2" fontId="7" fillId="0" borderId="71" xfId="0" applyNumberFormat="1" applyFont="1" applyBorder="1"/>
    <xf numFmtId="4" fontId="41" fillId="0" borderId="46" xfId="44" applyNumberFormat="1" applyFont="1" applyFill="1" applyBorder="1" applyAlignment="1">
      <alignment vertical="center"/>
    </xf>
    <xf numFmtId="0" fontId="6" fillId="0" borderId="18" xfId="0" applyFont="1" applyFill="1" applyBorder="1" applyAlignment="1" applyProtection="1">
      <alignment horizontal="left" wrapText="1"/>
    </xf>
    <xf numFmtId="49" fontId="6" fillId="0" borderId="29" xfId="0" applyNumberFormat="1" applyFont="1" applyBorder="1" applyAlignment="1">
      <alignment horizontal="left" vertical="top"/>
    </xf>
    <xf numFmtId="49" fontId="6" fillId="0" borderId="34" xfId="0" quotePrefix="1" applyNumberFormat="1" applyFont="1" applyBorder="1"/>
    <xf numFmtId="166" fontId="50" fillId="0" borderId="54" xfId="0" applyNumberFormat="1" applyFont="1" applyBorder="1" applyAlignment="1">
      <alignment vertical="center"/>
    </xf>
    <xf numFmtId="166" fontId="7" fillId="0" borderId="24" xfId="0" applyNumberFormat="1" applyFont="1" applyFill="1" applyBorder="1"/>
    <xf numFmtId="166" fontId="7" fillId="0" borderId="57" xfId="0" applyNumberFormat="1" applyFont="1" applyBorder="1"/>
    <xf numFmtId="1" fontId="6" fillId="0" borderId="18" xfId="0" applyNumberFormat="1" applyFont="1" applyBorder="1" applyAlignment="1">
      <alignment horizontal="center"/>
    </xf>
    <xf numFmtId="49" fontId="39" fillId="0" borderId="21" xfId="44" applyNumberFormat="1" applyFont="1" applyFill="1" applyBorder="1" applyAlignment="1">
      <alignment horizontal="left" vertical="top"/>
    </xf>
    <xf numFmtId="0" fontId="6" fillId="0" borderId="67" xfId="44" applyFont="1" applyBorder="1" applyAlignment="1">
      <alignment horizontal="center" vertical="center" wrapText="1"/>
    </xf>
    <xf numFmtId="0" fontId="6" fillId="0" borderId="46" xfId="44" applyFont="1" applyFill="1" applyBorder="1" applyAlignment="1">
      <alignment horizontal="center" vertical="center" wrapText="1"/>
    </xf>
    <xf numFmtId="1" fontId="6" fillId="0" borderId="46" xfId="44" applyNumberFormat="1" applyFont="1" applyFill="1" applyBorder="1" applyAlignment="1">
      <alignment horizontal="center" vertical="center" wrapText="1"/>
    </xf>
    <xf numFmtId="0" fontId="6" fillId="0" borderId="46" xfId="44" applyFont="1" applyFill="1" applyBorder="1" applyAlignment="1">
      <alignment horizontal="center"/>
    </xf>
    <xf numFmtId="0" fontId="6" fillId="0" borderId="38" xfId="44" applyFont="1" applyFill="1" applyBorder="1" applyAlignment="1">
      <alignment vertical="center"/>
    </xf>
    <xf numFmtId="0" fontId="7" fillId="0" borderId="33" xfId="0" applyFont="1" applyFill="1" applyBorder="1" applyAlignment="1"/>
    <xf numFmtId="49" fontId="39" fillId="0" borderId="65" xfId="44" applyNumberFormat="1" applyFont="1" applyFill="1" applyBorder="1" applyAlignment="1">
      <alignment horizontal="left" vertical="top"/>
    </xf>
    <xf numFmtId="0" fontId="6" fillId="0" borderId="72" xfId="44" applyFont="1" applyFill="1" applyBorder="1" applyAlignment="1">
      <alignment vertical="center"/>
    </xf>
    <xf numFmtId="0" fontId="7" fillId="0" borderId="72" xfId="0" applyFont="1" applyFill="1" applyBorder="1" applyAlignment="1"/>
    <xf numFmtId="0" fontId="6" fillId="0" borderId="74" xfId="44" applyFont="1" applyFill="1" applyBorder="1" applyAlignment="1">
      <alignment horizontal="center" vertical="center" wrapText="1"/>
    </xf>
    <xf numFmtId="0" fontId="6" fillId="0" borderId="72" xfId="44" applyFont="1" applyFill="1" applyBorder="1" applyAlignment="1">
      <alignment horizontal="center" vertical="center" wrapText="1"/>
    </xf>
    <xf numFmtId="0" fontId="26" fillId="0" borderId="65" xfId="0" applyFont="1" applyBorder="1"/>
    <xf numFmtId="164" fontId="39" fillId="0" borderId="45" xfId="0" applyNumberFormat="1" applyFont="1" applyBorder="1" applyAlignment="1">
      <alignment horizontal="center" vertical="top"/>
    </xf>
    <xf numFmtId="165" fontId="6" fillId="0" borderId="24" xfId="0" applyNumberFormat="1" applyFont="1" applyBorder="1" applyAlignment="1">
      <alignment horizontal="center" vertical="top" wrapText="1"/>
    </xf>
    <xf numFmtId="165" fontId="39" fillId="0" borderId="24" xfId="0" applyNumberFormat="1" applyFont="1" applyBorder="1" applyAlignment="1">
      <alignment horizontal="center"/>
    </xf>
    <xf numFmtId="0" fontId="39" fillId="0" borderId="24" xfId="0" applyFont="1" applyBorder="1" applyAlignment="1">
      <alignment horizontal="center"/>
    </xf>
    <xf numFmtId="164" fontId="26" fillId="0" borderId="29" xfId="0" applyNumberFormat="1" applyFont="1" applyBorder="1" applyAlignment="1">
      <alignment horizontal="center" vertical="top"/>
    </xf>
    <xf numFmtId="166" fontId="7" fillId="0" borderId="75" xfId="0" applyNumberFormat="1" applyFont="1" applyBorder="1"/>
    <xf numFmtId="49" fontId="6" fillId="0" borderId="17" xfId="0" applyNumberFormat="1" applyFont="1" applyFill="1" applyBorder="1" applyAlignment="1">
      <alignment horizontal="left" vertical="top"/>
    </xf>
    <xf numFmtId="0" fontId="35" fillId="0" borderId="26" xfId="0" applyFont="1" applyFill="1" applyBorder="1" applyAlignment="1">
      <alignment vertical="center"/>
    </xf>
    <xf numFmtId="0" fontId="6" fillId="0" borderId="26" xfId="0" applyFont="1" applyFill="1" applyBorder="1"/>
    <xf numFmtId="0" fontId="35" fillId="0" borderId="24" xfId="0" applyFont="1" applyFill="1" applyBorder="1" applyAlignment="1">
      <alignment vertical="center"/>
    </xf>
    <xf numFmtId="0" fontId="6" fillId="0" borderId="24" xfId="0" applyFont="1" applyFill="1" applyBorder="1"/>
    <xf numFmtId="0" fontId="35" fillId="0" borderId="18" xfId="0" applyFont="1" applyFill="1" applyBorder="1" applyAlignment="1">
      <alignment horizontal="center" vertical="center" wrapText="1"/>
    </xf>
    <xf numFmtId="1" fontId="6" fillId="0" borderId="19" xfId="0" applyNumberFormat="1" applyFont="1" applyFill="1" applyBorder="1" applyAlignment="1">
      <alignment horizontal="center" vertical="center"/>
    </xf>
    <xf numFmtId="166" fontId="7" fillId="0" borderId="52" xfId="0" applyNumberFormat="1" applyFont="1" applyBorder="1" applyAlignment="1">
      <alignment vertical="center"/>
    </xf>
    <xf numFmtId="4" fontId="41" fillId="0" borderId="24" xfId="44" applyNumberFormat="1" applyFont="1" applyFill="1" applyBorder="1" applyAlignment="1">
      <alignment horizontal="center" vertical="center" wrapText="1"/>
    </xf>
    <xf numFmtId="164" fontId="39" fillId="0" borderId="29" xfId="44" applyNumberFormat="1" applyFont="1" applyFill="1" applyBorder="1" applyAlignment="1">
      <alignment horizontal="center" vertical="center"/>
    </xf>
    <xf numFmtId="49" fontId="39" fillId="0" borderId="13" xfId="44" applyNumberFormat="1" applyFont="1" applyFill="1" applyBorder="1" applyAlignment="1">
      <alignment horizontal="left" vertical="top"/>
    </xf>
    <xf numFmtId="0" fontId="6" fillId="0" borderId="13" xfId="44" applyFont="1" applyFill="1" applyBorder="1" applyAlignment="1">
      <alignment vertical="center"/>
    </xf>
    <xf numFmtId="0" fontId="6" fillId="0" borderId="35" xfId="44" applyFont="1" applyFill="1" applyBorder="1" applyAlignment="1">
      <alignment horizontal="center" vertical="center" wrapText="1"/>
    </xf>
    <xf numFmtId="0" fontId="6" fillId="0" borderId="13" xfId="44" applyFont="1" applyFill="1" applyBorder="1" applyAlignment="1">
      <alignment horizontal="center" vertical="center" wrapText="1"/>
    </xf>
    <xf numFmtId="4" fontId="41" fillId="0" borderId="24" xfId="44" applyNumberFormat="1" applyFont="1" applyFill="1" applyBorder="1" applyAlignment="1">
      <alignment vertical="center"/>
    </xf>
    <xf numFmtId="49" fontId="39" fillId="0" borderId="18" xfId="44" applyNumberFormat="1" applyFont="1" applyFill="1" applyBorder="1" applyAlignment="1">
      <alignment horizontal="left" vertical="top"/>
    </xf>
    <xf numFmtId="166" fontId="7" fillId="0" borderId="33" xfId="0" applyNumberFormat="1" applyFont="1" applyBorder="1"/>
    <xf numFmtId="4" fontId="41" fillId="0" borderId="22" xfId="44" applyNumberFormat="1" applyFont="1" applyFill="1" applyBorder="1" applyAlignment="1">
      <alignment vertical="center"/>
    </xf>
    <xf numFmtId="0" fontId="4" fillId="0" borderId="18" xfId="62" applyFont="1" applyFill="1" applyBorder="1"/>
    <xf numFmtId="0" fontId="44" fillId="0" borderId="18" xfId="44" applyFont="1" applyFill="1" applyBorder="1" applyAlignment="1">
      <alignment vertical="top"/>
    </xf>
    <xf numFmtId="165" fontId="26" fillId="0" borderId="34" xfId="44" applyNumberFormat="1" applyFont="1" applyFill="1" applyBorder="1" applyAlignment="1">
      <alignment vertical="top"/>
    </xf>
    <xf numFmtId="0" fontId="44" fillId="0" borderId="18" xfId="44" quotePrefix="1" applyFont="1" applyFill="1" applyBorder="1" applyAlignment="1">
      <alignment vertical="top"/>
    </xf>
    <xf numFmtId="0" fontId="6" fillId="0" borderId="18" xfId="0" applyFont="1" applyFill="1" applyBorder="1" applyAlignment="1">
      <alignment horizontal="center" vertical="center"/>
    </xf>
    <xf numFmtId="0" fontId="6" fillId="0" borderId="28" xfId="0" applyFont="1" applyFill="1" applyBorder="1" applyAlignment="1">
      <alignment horizontal="center" vertical="center"/>
    </xf>
    <xf numFmtId="4" fontId="6" fillId="0" borderId="18" xfId="0" applyNumberFormat="1" applyFont="1" applyBorder="1" applyAlignment="1">
      <alignment horizontal="center" vertical="center" wrapText="1"/>
    </xf>
    <xf numFmtId="1" fontId="6" fillId="0" borderId="18" xfId="0" applyNumberFormat="1" applyFont="1" applyBorder="1" applyAlignment="1">
      <alignment horizontal="center" vertical="center" wrapText="1"/>
    </xf>
    <xf numFmtId="0" fontId="26" fillId="0" borderId="18" xfId="0" applyFont="1" applyBorder="1" applyAlignment="1">
      <alignment vertical="top"/>
    </xf>
    <xf numFmtId="0" fontId="6" fillId="0" borderId="18" xfId="0" applyFont="1" applyFill="1" applyBorder="1" applyAlignment="1" applyProtection="1">
      <alignment horizontal="center"/>
    </xf>
    <xf numFmtId="0" fontId="40" fillId="24" borderId="0" xfId="0" applyFont="1" applyFill="1" applyBorder="1" applyAlignment="1">
      <alignment horizontal="center" wrapText="1"/>
    </xf>
    <xf numFmtId="0" fontId="26" fillId="24" borderId="0" xfId="0" applyFont="1" applyFill="1" applyBorder="1" applyAlignment="1">
      <alignment horizontal="left" wrapText="1"/>
    </xf>
    <xf numFmtId="166" fontId="26" fillId="0" borderId="0" xfId="0" applyNumberFormat="1" applyFont="1" applyBorder="1" applyAlignment="1">
      <alignment wrapText="1"/>
    </xf>
    <xf numFmtId="0" fontId="32" fillId="0" borderId="36" xfId="0" applyFont="1" applyBorder="1" applyAlignment="1">
      <alignment horizontal="center" vertical="center" wrapText="1"/>
    </xf>
    <xf numFmtId="0" fontId="32" fillId="0" borderId="48" xfId="0" applyFont="1" applyBorder="1" applyAlignment="1">
      <alignment horizontal="center" vertical="center" wrapText="1"/>
    </xf>
    <xf numFmtId="1" fontId="32" fillId="0" borderId="48" xfId="0" applyNumberFormat="1" applyFont="1" applyBorder="1" applyAlignment="1">
      <alignment horizontal="center" vertical="center" wrapText="1"/>
    </xf>
    <xf numFmtId="2" fontId="32" fillId="0" borderId="38" xfId="0" applyNumberFormat="1" applyFont="1" applyBorder="1" applyAlignment="1">
      <alignment horizontal="center" vertical="center" wrapText="1"/>
    </xf>
    <xf numFmtId="49" fontId="26" fillId="0" borderId="14" xfId="44" applyNumberFormat="1" applyFont="1" applyBorder="1" applyAlignment="1">
      <alignment horizontal="left" vertical="top"/>
    </xf>
    <xf numFmtId="165" fontId="26" fillId="0" borderId="16" xfId="44" applyNumberFormat="1" applyFont="1" applyBorder="1" applyAlignment="1">
      <alignment vertical="top"/>
    </xf>
    <xf numFmtId="0" fontId="6" fillId="0" borderId="47" xfId="44" applyBorder="1" applyAlignment="1">
      <alignment horizontal="center" vertical="center" wrapText="1"/>
    </xf>
    <xf numFmtId="0" fontId="6" fillId="0" borderId="30" xfId="44" applyBorder="1" applyAlignment="1">
      <alignment horizontal="center" vertical="center" wrapText="1"/>
    </xf>
    <xf numFmtId="4" fontId="41" fillId="0" borderId="30" xfId="44" applyNumberFormat="1" applyFont="1" applyBorder="1" applyAlignment="1">
      <alignment vertical="center"/>
    </xf>
    <xf numFmtId="1" fontId="6" fillId="0" borderId="30" xfId="44" applyNumberFormat="1" applyBorder="1" applyAlignment="1">
      <alignment horizontal="center" vertical="center" wrapText="1"/>
    </xf>
    <xf numFmtId="0" fontId="6" fillId="0" borderId="30" xfId="44" applyBorder="1" applyAlignment="1">
      <alignment horizontal="center"/>
    </xf>
    <xf numFmtId="49" fontId="39" fillId="0" borderId="25" xfId="44" applyNumberFormat="1" applyFont="1" applyBorder="1" applyAlignment="1">
      <alignment horizontal="left" vertical="top"/>
    </xf>
    <xf numFmtId="0" fontId="6" fillId="0" borderId="28" xfId="44" applyBorder="1" applyAlignment="1">
      <alignment horizontal="center" vertical="center" wrapText="1"/>
    </xf>
    <xf numFmtId="0" fontId="6" fillId="0" borderId="18" xfId="44" applyBorder="1" applyAlignment="1">
      <alignment horizontal="center" vertical="center" wrapText="1"/>
    </xf>
    <xf numFmtId="1" fontId="6" fillId="0" borderId="18" xfId="44" applyNumberFormat="1" applyBorder="1" applyAlignment="1">
      <alignment horizontal="center" vertical="center" wrapText="1"/>
    </xf>
    <xf numFmtId="0" fontId="6" fillId="0" borderId="41" xfId="44" applyBorder="1" applyAlignment="1">
      <alignment horizontal="center" vertical="center" wrapText="1"/>
    </xf>
    <xf numFmtId="0" fontId="6" fillId="0" borderId="26" xfId="44" applyBorder="1" applyAlignment="1">
      <alignment horizontal="center" vertical="center" wrapText="1"/>
    </xf>
    <xf numFmtId="0" fontId="6" fillId="0" borderId="33" xfId="44" applyBorder="1" applyAlignment="1">
      <alignment horizontal="center" vertical="center" wrapText="1"/>
    </xf>
    <xf numFmtId="0" fontId="6" fillId="0" borderId="22" xfId="44" applyBorder="1" applyAlignment="1">
      <alignment horizontal="center" vertical="center" wrapText="1"/>
    </xf>
    <xf numFmtId="0" fontId="26" fillId="25" borderId="0" xfId="0" applyFont="1" applyFill="1"/>
    <xf numFmtId="165" fontId="6" fillId="25" borderId="0" xfId="0" applyNumberFormat="1" applyFont="1" applyFill="1" applyAlignment="1">
      <alignment vertical="top" wrapText="1"/>
    </xf>
    <xf numFmtId="165" fontId="6" fillId="25" borderId="0" xfId="0" applyNumberFormat="1" applyFont="1" applyFill="1" applyAlignment="1">
      <alignment horizontal="center" vertical="top" wrapText="1"/>
    </xf>
    <xf numFmtId="1" fontId="6" fillId="25" borderId="0" xfId="0" applyNumberFormat="1" applyFont="1" applyFill="1" applyAlignment="1">
      <alignment horizontal="center" vertical="top" wrapText="1"/>
    </xf>
    <xf numFmtId="165" fontId="6" fillId="25" borderId="0" xfId="0" applyNumberFormat="1" applyFont="1" applyFill="1" applyAlignment="1">
      <alignment horizontal="center"/>
    </xf>
    <xf numFmtId="0" fontId="6" fillId="0" borderId="15" xfId="44" applyFont="1" applyBorder="1" applyAlignment="1">
      <alignment vertical="center" wrapText="1"/>
    </xf>
    <xf numFmtId="167" fontId="51" fillId="0" borderId="18" xfId="0" applyNumberFormat="1" applyFont="1" applyBorder="1"/>
    <xf numFmtId="167" fontId="52" fillId="0" borderId="18" xfId="0" applyNumberFormat="1" applyFont="1" applyBorder="1"/>
    <xf numFmtId="0" fontId="7" fillId="0" borderId="18" xfId="0" applyFont="1" applyBorder="1" applyAlignment="1">
      <alignment horizontal="center" vertical="center"/>
    </xf>
    <xf numFmtId="0" fontId="6" fillId="0" borderId="18" xfId="44" applyBorder="1" applyAlignment="1">
      <alignment horizontal="center" vertical="center"/>
    </xf>
    <xf numFmtId="49" fontId="39" fillId="0" borderId="25" xfId="44" applyNumberFormat="1" applyFont="1" applyBorder="1" applyAlignment="1">
      <alignment horizontal="left" vertical="center"/>
    </xf>
    <xf numFmtId="1" fontId="6" fillId="0" borderId="38" xfId="0" applyNumberFormat="1" applyFont="1" applyBorder="1" applyAlignment="1">
      <alignment horizontal="center" vertical="center" wrapText="1"/>
    </xf>
    <xf numFmtId="0" fontId="7" fillId="0" borderId="22" xfId="0" applyFont="1" applyBorder="1" applyAlignment="1">
      <alignment horizontal="center" vertical="center"/>
    </xf>
    <xf numFmtId="49" fontId="26" fillId="0" borderId="25" xfId="44" applyNumberFormat="1" applyFont="1" applyBorder="1" applyAlignment="1">
      <alignment horizontal="left" vertical="top"/>
    </xf>
    <xf numFmtId="49" fontId="6" fillId="0" borderId="25" xfId="44" applyNumberFormat="1" applyFont="1" applyBorder="1" applyAlignment="1">
      <alignment horizontal="left" vertical="top"/>
    </xf>
    <xf numFmtId="49" fontId="6" fillId="0" borderId="21" xfId="44" applyNumberFormat="1" applyFont="1" applyBorder="1" applyAlignment="1">
      <alignment horizontal="left" vertical="top"/>
    </xf>
    <xf numFmtId="0" fontId="40" fillId="0" borderId="0" xfId="0" applyFont="1" applyFill="1" applyBorder="1" applyAlignment="1">
      <alignment horizontal="center" wrapText="1"/>
    </xf>
    <xf numFmtId="165" fontId="6" fillId="0" borderId="40" xfId="0" applyNumberFormat="1" applyFont="1" applyBorder="1" applyAlignment="1">
      <alignment horizontal="center" vertical="top" wrapText="1"/>
    </xf>
    <xf numFmtId="0" fontId="6" fillId="0" borderId="0" xfId="0" applyFont="1" applyAlignment="1">
      <alignment horizontal="right"/>
    </xf>
    <xf numFmtId="0" fontId="4" fillId="0" borderId="18" xfId="62" applyFont="1" applyBorder="1" applyAlignment="1">
      <alignment horizontal="center"/>
    </xf>
    <xf numFmtId="166" fontId="7" fillId="0" borderId="0" xfId="0" applyNumberFormat="1" applyFont="1"/>
    <xf numFmtId="0" fontId="4" fillId="0" borderId="39" xfId="62" applyFont="1" applyBorder="1"/>
    <xf numFmtId="0" fontId="4" fillId="0" borderId="40" xfId="62" applyFont="1" applyBorder="1"/>
    <xf numFmtId="4" fontId="4" fillId="0" borderId="18" xfId="62" applyNumberFormat="1" applyFont="1" applyBorder="1"/>
    <xf numFmtId="4" fontId="4" fillId="0" borderId="0" xfId="62" applyNumberFormat="1" applyFont="1"/>
    <xf numFmtId="4" fontId="4" fillId="0" borderId="0" xfId="62" applyNumberFormat="1" applyFont="1" applyBorder="1"/>
    <xf numFmtId="4" fontId="26" fillId="0" borderId="54" xfId="0" applyNumberFormat="1" applyFont="1" applyBorder="1" applyAlignment="1">
      <alignment wrapText="1"/>
    </xf>
    <xf numFmtId="0" fontId="32" fillId="0" borderId="22" xfId="0" applyFont="1" applyBorder="1" applyAlignment="1">
      <alignment horizontal="right" vertical="center" wrapText="1"/>
    </xf>
    <xf numFmtId="166" fontId="7" fillId="0" borderId="18" xfId="0" applyNumberFormat="1" applyFont="1" applyBorder="1"/>
    <xf numFmtId="4" fontId="26" fillId="0" borderId="60" xfId="0" applyNumberFormat="1" applyFont="1" applyBorder="1" applyAlignment="1">
      <alignment wrapText="1"/>
    </xf>
    <xf numFmtId="4" fontId="26" fillId="0" borderId="56" xfId="0" applyNumberFormat="1" applyFont="1" applyBorder="1" applyAlignment="1">
      <alignment wrapText="1"/>
    </xf>
    <xf numFmtId="4" fontId="26" fillId="24" borderId="54" xfId="0" applyNumberFormat="1" applyFont="1" applyFill="1" applyBorder="1" applyAlignment="1">
      <alignment wrapText="1"/>
    </xf>
    <xf numFmtId="4" fontId="26" fillId="0" borderId="50" xfId="0" applyNumberFormat="1" applyFont="1" applyBorder="1" applyAlignment="1">
      <alignment wrapText="1"/>
    </xf>
    <xf numFmtId="0" fontId="0" fillId="0" borderId="18" xfId="0" applyFont="1" applyFill="1" applyBorder="1" applyAlignment="1">
      <alignment horizontal="center"/>
    </xf>
    <xf numFmtId="2" fontId="7" fillId="0" borderId="52" xfId="0" applyNumberFormat="1" applyFont="1" applyFill="1" applyBorder="1"/>
    <xf numFmtId="0" fontId="38" fillId="0" borderId="0" xfId="0" applyFont="1"/>
    <xf numFmtId="0" fontId="7" fillId="0" borderId="18" xfId="0" applyFont="1" applyFill="1" applyBorder="1" applyAlignment="1">
      <alignment horizontal="center"/>
    </xf>
    <xf numFmtId="166" fontId="7" fillId="0" borderId="52" xfId="0" applyNumberFormat="1" applyFont="1" applyFill="1" applyBorder="1" applyAlignment="1">
      <alignment horizontal="center"/>
    </xf>
    <xf numFmtId="0" fontId="0" fillId="0" borderId="34" xfId="0" applyBorder="1"/>
    <xf numFmtId="0" fontId="38" fillId="0" borderId="0" xfId="0" applyFont="1" applyAlignment="1">
      <alignment horizontal="left"/>
    </xf>
    <xf numFmtId="49" fontId="38" fillId="0" borderId="0" xfId="0" applyNumberFormat="1" applyFont="1" applyAlignment="1">
      <alignment horizontal="left"/>
    </xf>
    <xf numFmtId="0" fontId="6" fillId="0" borderId="19" xfId="0" applyFont="1" applyFill="1" applyBorder="1" applyAlignment="1">
      <alignment horizontal="center" wrapText="1"/>
    </xf>
    <xf numFmtId="167" fontId="52" fillId="0" borderId="18" xfId="0" applyNumberFormat="1" applyFont="1" applyFill="1" applyBorder="1"/>
    <xf numFmtId="0" fontId="6" fillId="0" borderId="41" xfId="44" applyFill="1" applyBorder="1" applyAlignment="1">
      <alignment horizontal="center" vertical="center" wrapText="1"/>
    </xf>
    <xf numFmtId="0" fontId="6" fillId="0" borderId="26" xfId="44" applyFill="1" applyBorder="1" applyAlignment="1">
      <alignment horizontal="center" vertical="center" wrapText="1"/>
    </xf>
    <xf numFmtId="0" fontId="7" fillId="0" borderId="18" xfId="0" applyFont="1" applyFill="1" applyBorder="1" applyAlignment="1">
      <alignment horizontal="center" vertical="center"/>
    </xf>
    <xf numFmtId="166" fontId="7" fillId="0" borderId="51" xfId="0" applyNumberFormat="1" applyFont="1" applyFill="1" applyBorder="1"/>
    <xf numFmtId="167" fontId="51" fillId="0" borderId="18" xfId="0" applyNumberFormat="1" applyFont="1" applyFill="1" applyBorder="1"/>
    <xf numFmtId="165" fontId="6" fillId="0" borderId="18" xfId="0" applyNumberFormat="1" applyFont="1" applyFill="1" applyBorder="1" applyAlignment="1">
      <alignment horizontal="center" vertical="center" wrapText="1"/>
    </xf>
    <xf numFmtId="4" fontId="6" fillId="0" borderId="19" xfId="0" applyNumberFormat="1" applyFont="1" applyFill="1" applyBorder="1" applyAlignment="1">
      <alignment horizontal="center" vertical="center" wrapText="1"/>
    </xf>
    <xf numFmtId="0" fontId="7" fillId="0" borderId="19" xfId="0" applyFont="1" applyFill="1" applyBorder="1"/>
    <xf numFmtId="0" fontId="6" fillId="0" borderId="28" xfId="44" applyFill="1" applyBorder="1" applyAlignment="1">
      <alignment horizontal="center" vertical="center" wrapText="1"/>
    </xf>
    <xf numFmtId="0" fontId="6" fillId="0" borderId="18" xfId="44" applyFill="1" applyBorder="1" applyAlignment="1">
      <alignment horizontal="center" vertical="center" wrapText="1"/>
    </xf>
    <xf numFmtId="1" fontId="6" fillId="0" borderId="18" xfId="44" applyNumberFormat="1" applyFill="1" applyBorder="1" applyAlignment="1">
      <alignment horizontal="center" vertical="center" wrapText="1"/>
    </xf>
    <xf numFmtId="0" fontId="7" fillId="0" borderId="34" xfId="0" applyFont="1" applyFill="1" applyBorder="1"/>
    <xf numFmtId="49" fontId="39" fillId="0" borderId="70" xfId="44" applyNumberFormat="1" applyFont="1" applyFill="1" applyBorder="1" applyAlignment="1">
      <alignment horizontal="left" vertical="top"/>
    </xf>
    <xf numFmtId="0" fontId="7" fillId="0" borderId="20" xfId="0" applyFont="1" applyFill="1" applyBorder="1"/>
    <xf numFmtId="0" fontId="7" fillId="0" borderId="19" xfId="0" applyFont="1" applyFill="1" applyBorder="1" applyAlignment="1">
      <alignment horizontal="center"/>
    </xf>
    <xf numFmtId="49" fontId="39" fillId="0" borderId="31" xfId="44" applyNumberFormat="1" applyFont="1" applyFill="1" applyBorder="1" applyAlignment="1">
      <alignment horizontal="left" vertical="top"/>
    </xf>
    <xf numFmtId="49" fontId="26" fillId="0" borderId="45" xfId="44" applyNumberFormat="1" applyFont="1" applyFill="1" applyBorder="1" applyAlignment="1">
      <alignment horizontal="left" vertical="top"/>
    </xf>
    <xf numFmtId="0" fontId="6" fillId="0" borderId="40" xfId="44" applyFont="1" applyFill="1" applyBorder="1" applyAlignment="1">
      <alignment vertical="center" wrapText="1"/>
    </xf>
    <xf numFmtId="0" fontId="6" fillId="0" borderId="0" xfId="44" applyFill="1" applyBorder="1" applyAlignment="1">
      <alignment horizontal="center" vertical="center" wrapText="1"/>
    </xf>
    <xf numFmtId="0" fontId="6" fillId="0" borderId="30" xfId="44" applyFill="1" applyBorder="1" applyAlignment="1">
      <alignment horizontal="center" vertical="center" wrapText="1"/>
    </xf>
    <xf numFmtId="1" fontId="6" fillId="0" borderId="30" xfId="44" applyNumberFormat="1" applyFill="1" applyBorder="1" applyAlignment="1">
      <alignment horizontal="center" vertical="center" wrapText="1"/>
    </xf>
    <xf numFmtId="0" fontId="6" fillId="0" borderId="30" xfId="44" applyFill="1" applyBorder="1" applyAlignment="1">
      <alignment horizontal="center"/>
    </xf>
    <xf numFmtId="2" fontId="7" fillId="0" borderId="30" xfId="0" applyNumberFormat="1" applyFont="1" applyFill="1" applyBorder="1" applyAlignment="1">
      <alignment horizontal="center"/>
    </xf>
    <xf numFmtId="2" fontId="7" fillId="0" borderId="51" xfId="0" applyNumberFormat="1" applyFont="1" applyFill="1" applyBorder="1"/>
    <xf numFmtId="49" fontId="39" fillId="0" borderId="70" xfId="44" applyNumberFormat="1" applyFont="1" applyFill="1" applyBorder="1" applyAlignment="1">
      <alignment horizontal="left" vertical="center"/>
    </xf>
    <xf numFmtId="0" fontId="6" fillId="0" borderId="18" xfId="44" applyFill="1" applyBorder="1" applyAlignment="1">
      <alignment horizontal="center" vertical="center"/>
    </xf>
    <xf numFmtId="165" fontId="6" fillId="0" borderId="34" xfId="44" applyNumberFormat="1" applyFont="1" applyFill="1" applyBorder="1" applyAlignment="1">
      <alignment vertical="top"/>
    </xf>
    <xf numFmtId="49" fontId="26" fillId="0" borderId="70" xfId="44" applyNumberFormat="1" applyFont="1" applyFill="1" applyBorder="1" applyAlignment="1">
      <alignment horizontal="left" vertical="center"/>
    </xf>
    <xf numFmtId="49" fontId="6" fillId="0" borderId="70" xfId="44" applyNumberFormat="1" applyFont="1" applyFill="1" applyBorder="1" applyAlignment="1">
      <alignment horizontal="left" vertical="center"/>
    </xf>
    <xf numFmtId="0" fontId="6" fillId="0" borderId="33" xfId="44" applyFill="1" applyBorder="1" applyAlignment="1">
      <alignment horizontal="center" vertical="center" wrapText="1"/>
    </xf>
    <xf numFmtId="0" fontId="6" fillId="0" borderId="22" xfId="44" applyFill="1" applyBorder="1" applyAlignment="1">
      <alignment horizontal="center" vertical="center" wrapText="1"/>
    </xf>
    <xf numFmtId="0" fontId="7" fillId="0" borderId="22" xfId="0" applyFont="1" applyFill="1" applyBorder="1" applyAlignment="1">
      <alignment horizontal="center" vertical="center"/>
    </xf>
    <xf numFmtId="1" fontId="6" fillId="0" borderId="22" xfId="44" applyNumberFormat="1" applyFill="1" applyBorder="1" applyAlignment="1">
      <alignment horizontal="center" vertical="center" wrapText="1"/>
    </xf>
    <xf numFmtId="166" fontId="7" fillId="0" borderId="76" xfId="0" applyNumberFormat="1" applyFont="1" applyFill="1" applyBorder="1"/>
    <xf numFmtId="2" fontId="33" fillId="0" borderId="58" xfId="0" applyNumberFormat="1" applyFont="1" applyFill="1" applyBorder="1" applyAlignment="1">
      <alignment vertical="center"/>
    </xf>
    <xf numFmtId="49" fontId="26" fillId="0" borderId="69" xfId="44" applyNumberFormat="1" applyFont="1" applyFill="1" applyBorder="1" applyAlignment="1">
      <alignment horizontal="left" vertical="top"/>
    </xf>
    <xf numFmtId="0" fontId="6" fillId="0" borderId="47" xfId="44" applyFill="1" applyBorder="1" applyAlignment="1">
      <alignment horizontal="center" vertical="center" wrapText="1"/>
    </xf>
    <xf numFmtId="2" fontId="7" fillId="0" borderId="63" xfId="0" applyNumberFormat="1" applyFont="1" applyFill="1" applyBorder="1"/>
    <xf numFmtId="49" fontId="39" fillId="0" borderId="42" xfId="44" applyNumberFormat="1" applyFont="1" applyFill="1" applyBorder="1" applyAlignment="1">
      <alignment horizontal="left" vertical="center"/>
    </xf>
    <xf numFmtId="0" fontId="7" fillId="0" borderId="22" xfId="0" applyFont="1" applyFill="1" applyBorder="1" applyAlignment="1">
      <alignment horizontal="center"/>
    </xf>
    <xf numFmtId="1" fontId="6" fillId="0" borderId="19" xfId="0" applyNumberFormat="1" applyFont="1" applyFill="1" applyBorder="1" applyAlignment="1">
      <alignment horizontal="center" vertical="center" wrapText="1"/>
    </xf>
    <xf numFmtId="1" fontId="6" fillId="0" borderId="38" xfId="0" applyNumberFormat="1" applyFont="1" applyFill="1" applyBorder="1" applyAlignment="1">
      <alignment horizontal="center" vertical="center" wrapText="1"/>
    </xf>
    <xf numFmtId="0" fontId="55" fillId="0" borderId="19" xfId="0" applyFont="1" applyBorder="1"/>
    <xf numFmtId="169" fontId="56" fillId="0" borderId="0" xfId="0" applyNumberFormat="1" applyFont="1"/>
    <xf numFmtId="169" fontId="56" fillId="0" borderId="0" xfId="0" applyNumberFormat="1" applyFont="1" applyFill="1" applyBorder="1"/>
    <xf numFmtId="169" fontId="42" fillId="0" borderId="34" xfId="0" applyNumberFormat="1" applyFont="1" applyBorder="1" applyAlignment="1">
      <alignment horizontal="center"/>
    </xf>
    <xf numFmtId="169" fontId="42" fillId="0" borderId="0" xfId="0" applyNumberFormat="1" applyFont="1"/>
    <xf numFmtId="169" fontId="57" fillId="0" borderId="28" xfId="0" applyNumberFormat="1" applyFont="1" applyBorder="1"/>
    <xf numFmtId="0" fontId="55" fillId="0" borderId="19" xfId="0" applyFont="1" applyFill="1" applyBorder="1"/>
    <xf numFmtId="169" fontId="57" fillId="0" borderId="28" xfId="0" applyNumberFormat="1" applyFont="1" applyFill="1" applyBorder="1"/>
    <xf numFmtId="0" fontId="38" fillId="0" borderId="77" xfId="0" applyFont="1" applyBorder="1"/>
    <xf numFmtId="0" fontId="29" fillId="0" borderId="77" xfId="0" applyFont="1" applyBorder="1"/>
    <xf numFmtId="0" fontId="26" fillId="0" borderId="77" xfId="0" applyFont="1" applyBorder="1"/>
    <xf numFmtId="169" fontId="30" fillId="0" borderId="77" xfId="0" applyNumberFormat="1" applyFont="1" applyBorder="1"/>
    <xf numFmtId="169" fontId="6" fillId="0" borderId="0" xfId="0" applyNumberFormat="1" applyFont="1"/>
    <xf numFmtId="9" fontId="6" fillId="0" borderId="19" xfId="0" applyNumberFormat="1" applyFont="1" applyFill="1" applyBorder="1" applyAlignment="1">
      <alignment horizontal="center" wrapText="1"/>
    </xf>
    <xf numFmtId="2" fontId="0" fillId="0" borderId="39" xfId="0" applyNumberFormat="1" applyBorder="1" applyAlignment="1"/>
    <xf numFmtId="165" fontId="6" fillId="0" borderId="0" xfId="0" applyNumberFormat="1" applyFont="1" applyFill="1" applyAlignment="1">
      <alignment horizontal="center" vertical="top" wrapText="1"/>
    </xf>
    <xf numFmtId="1" fontId="6" fillId="0" borderId="0" xfId="0" applyNumberFormat="1" applyFont="1" applyFill="1" applyAlignment="1">
      <alignment horizontal="center" vertical="top" wrapText="1"/>
    </xf>
    <xf numFmtId="165" fontId="6" fillId="0" borderId="0" xfId="0" applyNumberFormat="1" applyFont="1" applyFill="1" applyAlignment="1">
      <alignment horizontal="center"/>
    </xf>
    <xf numFmtId="2" fontId="7" fillId="0" borderId="0" xfId="0" applyNumberFormat="1" applyFont="1" applyFill="1"/>
    <xf numFmtId="0" fontId="29" fillId="0" borderId="0" xfId="0" applyFont="1" applyFill="1" applyBorder="1"/>
    <xf numFmtId="0" fontId="0" fillId="0" borderId="18" xfId="0" applyFont="1" applyBorder="1"/>
    <xf numFmtId="4" fontId="0" fillId="0" borderId="18" xfId="0" applyNumberFormat="1" applyFont="1" applyBorder="1"/>
    <xf numFmtId="0" fontId="0" fillId="0" borderId="18" xfId="0" applyFont="1" applyBorder="1" applyAlignment="1">
      <alignment horizontal="left"/>
    </xf>
    <xf numFmtId="0" fontId="0" fillId="0" borderId="26" xfId="0" applyFont="1" applyFill="1" applyBorder="1"/>
    <xf numFmtId="0" fontId="0" fillId="0" borderId="26" xfId="0" applyFont="1" applyBorder="1"/>
    <xf numFmtId="0" fontId="0" fillId="0" borderId="19" xfId="0" applyFont="1" applyFill="1" applyBorder="1"/>
    <xf numFmtId="0" fontId="0" fillId="0" borderId="28" xfId="0" applyFont="1" applyBorder="1"/>
    <xf numFmtId="4" fontId="0" fillId="0" borderId="28" xfId="0" applyNumberFormat="1" applyFont="1" applyBorder="1"/>
    <xf numFmtId="0" fontId="0" fillId="0" borderId="40" xfId="0" applyFont="1" applyFill="1" applyBorder="1"/>
    <xf numFmtId="0" fontId="0" fillId="0" borderId="44" xfId="0" applyFont="1" applyBorder="1"/>
    <xf numFmtId="0" fontId="2" fillId="0" borderId="78" xfId="71" applyFont="1" applyBorder="1"/>
    <xf numFmtId="0" fontId="2" fillId="0" borderId="18" xfId="71" applyFont="1" applyBorder="1"/>
    <xf numFmtId="4" fontId="2" fillId="0" borderId="18" xfId="71" applyNumberFormat="1" applyFont="1" applyBorder="1"/>
    <xf numFmtId="0" fontId="2" fillId="0" borderId="18" xfId="71" applyFont="1" applyBorder="1" applyAlignment="1">
      <alignment horizontal="center"/>
    </xf>
    <xf numFmtId="0" fontId="2" fillId="0" borderId="18" xfId="71" applyFont="1" applyFill="1" applyBorder="1"/>
    <xf numFmtId="0" fontId="2" fillId="0" borderId="18" xfId="71" applyFont="1" applyFill="1" applyBorder="1" applyAlignment="1">
      <alignment horizontal="center"/>
    </xf>
    <xf numFmtId="4" fontId="2" fillId="0" borderId="18" xfId="71" applyNumberFormat="1" applyFont="1" applyFill="1" applyBorder="1"/>
    <xf numFmtId="4" fontId="2" fillId="0" borderId="78" xfId="71" applyNumberFormat="1" applyFont="1" applyBorder="1"/>
    <xf numFmtId="0" fontId="2" fillId="0" borderId="39" xfId="71" applyFont="1" applyFill="1" applyBorder="1"/>
    <xf numFmtId="0" fontId="2" fillId="0" borderId="26" xfId="71" applyFont="1" applyBorder="1"/>
    <xf numFmtId="0" fontId="2" fillId="0" borderId="18" xfId="71" applyFont="1" applyBorder="1"/>
    <xf numFmtId="4" fontId="2" fillId="0" borderId="18" xfId="71" applyNumberFormat="1" applyFont="1" applyBorder="1"/>
    <xf numFmtId="0" fontId="2" fillId="0" borderId="18" xfId="71" applyFont="1" applyBorder="1" applyAlignment="1">
      <alignment horizontal="center"/>
    </xf>
    <xf numFmtId="4" fontId="2" fillId="0" borderId="28" xfId="71" applyNumberFormat="1" applyFont="1" applyBorder="1"/>
    <xf numFmtId="0" fontId="2" fillId="0" borderId="26" xfId="71" applyFont="1" applyFill="1" applyBorder="1"/>
    <xf numFmtId="0" fontId="2" fillId="0" borderId="19" xfId="71" applyFont="1" applyFill="1" applyBorder="1"/>
    <xf numFmtId="0" fontId="2" fillId="0" borderId="28" xfId="71" applyFont="1" applyBorder="1"/>
    <xf numFmtId="0" fontId="2" fillId="0" borderId="30" xfId="71" applyFont="1" applyBorder="1" applyAlignment="1">
      <alignment horizontal="center"/>
    </xf>
    <xf numFmtId="0" fontId="2" fillId="0" borderId="18" xfId="71" applyFont="1" applyBorder="1"/>
    <xf numFmtId="4" fontId="2" fillId="0" borderId="18" xfId="71" applyNumberFormat="1" applyFont="1" applyBorder="1"/>
    <xf numFmtId="0" fontId="2" fillId="0" borderId="18" xfId="71" applyFont="1" applyBorder="1" applyAlignment="1">
      <alignment horizontal="center"/>
    </xf>
    <xf numFmtId="0" fontId="2" fillId="0" borderId="18" xfId="71" applyFont="1" applyFill="1" applyBorder="1"/>
    <xf numFmtId="0" fontId="2" fillId="0" borderId="18" xfId="71" applyFont="1" applyBorder="1"/>
    <xf numFmtId="0" fontId="2" fillId="0" borderId="18" xfId="71" applyFont="1" applyBorder="1" applyAlignment="1">
      <alignment horizontal="center"/>
    </xf>
    <xf numFmtId="0" fontId="2" fillId="0" borderId="18" xfId="71" applyFont="1" applyFill="1" applyBorder="1"/>
    <xf numFmtId="4" fontId="2" fillId="0" borderId="18" xfId="71" applyNumberFormat="1" applyFont="1" applyFill="1" applyBorder="1"/>
    <xf numFmtId="169" fontId="28" fillId="0" borderId="0" xfId="0" applyNumberFormat="1" applyFont="1" applyAlignment="1">
      <alignment horizontal="right" vertical="center"/>
    </xf>
    <xf numFmtId="0" fontId="6" fillId="0" borderId="13" xfId="0" applyFont="1" applyBorder="1" applyAlignment="1">
      <alignment horizontal="center" vertical="center" wrapText="1"/>
    </xf>
    <xf numFmtId="49" fontId="6" fillId="0" borderId="18" xfId="0" applyNumberFormat="1" applyFont="1" applyBorder="1" applyAlignment="1">
      <alignment horizontal="left" vertical="center"/>
    </xf>
    <xf numFmtId="164" fontId="26" fillId="0" borderId="31" xfId="0" applyNumberFormat="1" applyFont="1" applyFill="1" applyBorder="1" applyAlignment="1">
      <alignment horizontal="left" vertical="center"/>
    </xf>
    <xf numFmtId="0" fontId="6" fillId="0" borderId="18" xfId="0" applyFont="1" applyFill="1" applyBorder="1" applyAlignment="1">
      <alignment horizontal="center" vertical="center" wrapText="1"/>
    </xf>
    <xf numFmtId="0" fontId="7" fillId="0" borderId="18" xfId="0" applyFont="1" applyFill="1" applyBorder="1" applyAlignment="1">
      <alignment vertical="center"/>
    </xf>
    <xf numFmtId="0" fontId="6" fillId="0" borderId="22" xfId="0" applyFont="1" applyFill="1" applyBorder="1" applyAlignment="1">
      <alignment horizontal="center" vertical="center"/>
    </xf>
    <xf numFmtId="164" fontId="26" fillId="0" borderId="42" xfId="0" applyNumberFormat="1" applyFont="1" applyFill="1" applyBorder="1" applyAlignment="1">
      <alignment horizontal="left" vertical="center"/>
    </xf>
    <xf numFmtId="0" fontId="6" fillId="0" borderId="22" xfId="0" applyFont="1" applyFill="1" applyBorder="1" applyAlignment="1">
      <alignment horizontal="left" vertical="center" wrapText="1"/>
    </xf>
    <xf numFmtId="0" fontId="6" fillId="0" borderId="48" xfId="0" applyFont="1" applyFill="1" applyBorder="1" applyAlignment="1">
      <alignment horizontal="left" vertical="center" wrapText="1"/>
    </xf>
    <xf numFmtId="1" fontId="6" fillId="0" borderId="48" xfId="0" applyNumberFormat="1" applyFont="1" applyFill="1" applyBorder="1" applyAlignment="1">
      <alignment horizontal="left" vertical="center" wrapText="1"/>
    </xf>
    <xf numFmtId="166" fontId="7" fillId="0" borderId="52" xfId="0" applyNumberFormat="1" applyFont="1" applyBorder="1" applyAlignment="1">
      <alignment horizontal="left" vertical="center"/>
    </xf>
    <xf numFmtId="0" fontId="6" fillId="0" borderId="22" xfId="0" applyFont="1" applyFill="1" applyBorder="1" applyAlignment="1">
      <alignment horizontal="center" wrapText="1"/>
    </xf>
    <xf numFmtId="164" fontId="26" fillId="0" borderId="26" xfId="0" applyNumberFormat="1" applyFont="1" applyBorder="1" applyAlignment="1">
      <alignment horizontal="left" vertical="top"/>
    </xf>
    <xf numFmtId="0" fontId="6" fillId="0" borderId="43" xfId="0" applyFont="1" applyBorder="1" applyAlignment="1">
      <alignment horizontal="center" wrapText="1"/>
    </xf>
    <xf numFmtId="0" fontId="6" fillId="0" borderId="43" xfId="0" applyFont="1" applyBorder="1" applyAlignment="1">
      <alignment horizontal="center"/>
    </xf>
    <xf numFmtId="1" fontId="6" fillId="0" borderId="43" xfId="0" applyNumberFormat="1" applyFont="1" applyBorder="1" applyAlignment="1">
      <alignment horizontal="center"/>
    </xf>
    <xf numFmtId="164" fontId="26" fillId="0" borderId="13" xfId="0" applyNumberFormat="1" applyFont="1" applyBorder="1" applyAlignment="1">
      <alignment horizontal="left" vertical="top"/>
    </xf>
    <xf numFmtId="0" fontId="6" fillId="0" borderId="48" xfId="0" applyFont="1" applyBorder="1" applyAlignment="1">
      <alignment horizontal="center" wrapText="1"/>
    </xf>
    <xf numFmtId="0" fontId="6" fillId="0" borderId="48" xfId="0" applyFont="1" applyBorder="1" applyAlignment="1">
      <alignment horizontal="center"/>
    </xf>
    <xf numFmtId="1" fontId="6" fillId="0" borderId="48" xfId="0" applyNumberFormat="1" applyFont="1" applyBorder="1" applyAlignment="1">
      <alignment horizontal="center"/>
    </xf>
    <xf numFmtId="0" fontId="6" fillId="0" borderId="48" xfId="0" applyFont="1" applyFill="1" applyBorder="1" applyAlignment="1">
      <alignment horizontal="center" vertical="center"/>
    </xf>
    <xf numFmtId="0" fontId="6" fillId="0" borderId="18" xfId="0" applyFont="1" applyBorder="1" applyAlignment="1">
      <alignment horizontal="center" vertical="center" wrapText="1"/>
    </xf>
    <xf numFmtId="0" fontId="6" fillId="0" borderId="28" xfId="0" quotePrefix="1" applyFont="1" applyBorder="1" applyAlignment="1">
      <alignment horizontal="center" vertical="center"/>
    </xf>
    <xf numFmtId="0" fontId="6" fillId="0" borderId="19" xfId="0" quotePrefix="1" applyFont="1" applyBorder="1" applyAlignment="1">
      <alignment horizontal="center" vertical="center"/>
    </xf>
    <xf numFmtId="1" fontId="6" fillId="0" borderId="18" xfId="0" quotePrefix="1" applyNumberFormat="1" applyFont="1" applyBorder="1" applyAlignment="1">
      <alignment horizontal="center" vertical="center"/>
    </xf>
    <xf numFmtId="0" fontId="7" fillId="0" borderId="18" xfId="0" applyFont="1" applyBorder="1" applyAlignment="1">
      <alignment vertical="center"/>
    </xf>
    <xf numFmtId="166" fontId="7" fillId="0" borderId="51" xfId="0" applyNumberFormat="1" applyFont="1" applyBorder="1" applyAlignment="1">
      <alignment vertical="center"/>
    </xf>
    <xf numFmtId="0" fontId="6" fillId="0" borderId="18" xfId="0" applyFont="1" applyBorder="1" applyAlignment="1">
      <alignment horizontal="left" vertical="center" wrapText="1"/>
    </xf>
    <xf numFmtId="0" fontId="6" fillId="0" borderId="19" xfId="0" applyFont="1" applyBorder="1" applyAlignment="1">
      <alignment horizontal="center" vertical="center" wrapText="1"/>
    </xf>
    <xf numFmtId="0" fontId="6" fillId="0" borderId="13" xfId="0" applyFont="1" applyBorder="1" applyAlignment="1">
      <alignment horizontal="center" vertical="center"/>
    </xf>
    <xf numFmtId="0" fontId="6" fillId="0" borderId="48" xfId="0" applyFont="1" applyBorder="1" applyAlignment="1">
      <alignment horizontal="center" vertical="center" wrapText="1"/>
    </xf>
    <xf numFmtId="1" fontId="6" fillId="0" borderId="48" xfId="0" applyNumberFormat="1" applyFont="1" applyBorder="1" applyAlignment="1">
      <alignment horizontal="center" vertical="center" wrapText="1"/>
    </xf>
    <xf numFmtId="0" fontId="7" fillId="0" borderId="22" xfId="0" applyFont="1" applyBorder="1" applyAlignment="1">
      <alignment vertical="center"/>
    </xf>
    <xf numFmtId="0" fontId="26" fillId="0" borderId="19" xfId="0" applyFont="1" applyBorder="1" applyAlignment="1">
      <alignment vertical="center"/>
    </xf>
    <xf numFmtId="0" fontId="6" fillId="0" borderId="20" xfId="0" applyFont="1" applyBorder="1" applyAlignment="1">
      <alignment vertical="center"/>
    </xf>
    <xf numFmtId="166" fontId="7" fillId="0" borderId="51" xfId="0" applyNumberFormat="1" applyFont="1" applyBorder="1" applyAlignment="1">
      <alignment horizontal="center" vertical="center"/>
    </xf>
    <xf numFmtId="0" fontId="44" fillId="0" borderId="18" xfId="0" applyFont="1" applyFill="1" applyBorder="1" applyAlignment="1">
      <alignment horizontal="center" vertical="center"/>
    </xf>
    <xf numFmtId="0" fontId="44" fillId="0" borderId="22" xfId="0" applyFont="1" applyFill="1" applyBorder="1" applyAlignment="1">
      <alignment horizontal="center" vertical="center"/>
    </xf>
    <xf numFmtId="0" fontId="6" fillId="0" borderId="19" xfId="0" applyFont="1" applyFill="1" applyBorder="1" applyAlignment="1">
      <alignment horizontal="left"/>
    </xf>
    <xf numFmtId="0" fontId="6" fillId="0" borderId="28" xfId="0" applyFont="1" applyFill="1" applyBorder="1" applyAlignment="1">
      <alignment horizontal="left"/>
    </xf>
    <xf numFmtId="166" fontId="7" fillId="0" borderId="58" xfId="0" applyNumberFormat="1" applyFont="1" applyBorder="1" applyAlignment="1">
      <alignment vertical="center"/>
    </xf>
    <xf numFmtId="49" fontId="26" fillId="0" borderId="25" xfId="44" applyNumberFormat="1" applyFont="1" applyBorder="1" applyAlignment="1">
      <alignment horizontal="left" vertical="center"/>
    </xf>
    <xf numFmtId="0" fontId="26" fillId="0" borderId="0" xfId="0" applyFont="1" applyBorder="1" applyAlignment="1">
      <alignment vertical="center"/>
    </xf>
    <xf numFmtId="0" fontId="6" fillId="0" borderId="28" xfId="0" applyFont="1" applyBorder="1" applyAlignment="1">
      <alignment vertical="center"/>
    </xf>
    <xf numFmtId="49" fontId="26" fillId="0" borderId="31" xfId="44" applyNumberFormat="1" applyFont="1" applyBorder="1" applyAlignment="1">
      <alignment horizontal="left" vertical="center"/>
    </xf>
    <xf numFmtId="49" fontId="6" fillId="0" borderId="42" xfId="44" applyNumberFormat="1" applyFont="1" applyBorder="1" applyAlignment="1">
      <alignment horizontal="left" vertical="top"/>
    </xf>
    <xf numFmtId="0" fontId="26" fillId="0" borderId="43" xfId="0" applyFont="1" applyBorder="1" applyAlignment="1">
      <alignment vertical="center"/>
    </xf>
    <xf numFmtId="0" fontId="6" fillId="0" borderId="19" xfId="44" quotePrefix="1" applyFont="1" applyFill="1" applyBorder="1" applyAlignment="1">
      <alignment vertical="top"/>
    </xf>
    <xf numFmtId="0" fontId="6" fillId="0" borderId="20" xfId="44" applyFont="1" applyFill="1" applyBorder="1" applyAlignment="1">
      <alignment vertical="top"/>
    </xf>
    <xf numFmtId="165" fontId="6" fillId="0" borderId="34" xfId="0" applyNumberFormat="1" applyFont="1" applyBorder="1" applyAlignment="1">
      <alignment horizontal="center" vertical="top" wrapText="1"/>
    </xf>
    <xf numFmtId="0" fontId="6" fillId="0" borderId="46" xfId="0" applyFont="1" applyBorder="1" applyAlignment="1">
      <alignment horizontal="center" wrapText="1"/>
    </xf>
    <xf numFmtId="1" fontId="6" fillId="0" borderId="46" xfId="0" applyNumberFormat="1" applyFont="1" applyBorder="1" applyAlignment="1">
      <alignment horizontal="center"/>
    </xf>
    <xf numFmtId="0" fontId="6" fillId="0" borderId="46" xfId="0" applyFont="1" applyFill="1" applyBorder="1" applyAlignment="1">
      <alignment horizontal="center" vertical="center"/>
    </xf>
    <xf numFmtId="0" fontId="6" fillId="0" borderId="22" xfId="0" applyFont="1" applyBorder="1" applyAlignment="1">
      <alignment horizontal="center" wrapText="1"/>
    </xf>
    <xf numFmtId="1" fontId="6" fillId="0" borderId="22" xfId="0" applyNumberFormat="1" applyFont="1" applyBorder="1" applyAlignment="1">
      <alignment horizontal="center"/>
    </xf>
    <xf numFmtId="0" fontId="6" fillId="0" borderId="30" xfId="44" applyFont="1" applyFill="1" applyBorder="1" applyAlignment="1">
      <alignment horizontal="left" vertical="center" wrapText="1"/>
    </xf>
    <xf numFmtId="1" fontId="6" fillId="0" borderId="24" xfId="44" applyNumberFormat="1" applyFont="1" applyFill="1" applyBorder="1" applyAlignment="1">
      <alignment horizontal="left" vertical="center" wrapText="1"/>
    </xf>
    <xf numFmtId="0" fontId="26" fillId="0" borderId="22" xfId="44" applyFont="1" applyFill="1" applyBorder="1" applyAlignment="1">
      <alignment horizontal="left" vertical="center"/>
    </xf>
    <xf numFmtId="0" fontId="6" fillId="0" borderId="22" xfId="44" applyFont="1" applyFill="1" applyBorder="1" applyAlignment="1">
      <alignment horizontal="left" vertical="center" wrapText="1"/>
    </xf>
    <xf numFmtId="1" fontId="6" fillId="0" borderId="22" xfId="44" applyNumberFormat="1" applyFont="1" applyFill="1" applyBorder="1" applyAlignment="1">
      <alignment horizontal="left" vertical="center" wrapText="1"/>
    </xf>
    <xf numFmtId="0" fontId="26" fillId="0" borderId="24" xfId="0" applyFont="1" applyFill="1" applyBorder="1" applyAlignment="1">
      <alignment horizontal="left" vertical="center"/>
    </xf>
    <xf numFmtId="0" fontId="6" fillId="0" borderId="44" xfId="0" applyFont="1" applyFill="1" applyBorder="1" applyAlignment="1">
      <alignment horizontal="left" vertical="center"/>
    </xf>
    <xf numFmtId="0" fontId="6" fillId="0" borderId="24" xfId="0" applyFont="1" applyFill="1" applyBorder="1" applyAlignment="1">
      <alignment horizontal="left" vertical="center" wrapText="1"/>
    </xf>
    <xf numFmtId="166" fontId="7" fillId="0" borderId="51" xfId="0" applyNumberFormat="1" applyFont="1" applyBorder="1" applyAlignment="1">
      <alignment horizontal="left" vertical="center"/>
    </xf>
    <xf numFmtId="0" fontId="6" fillId="0" borderId="24" xfId="44" applyFont="1" applyFill="1" applyBorder="1" applyAlignment="1">
      <alignment horizontal="center" vertical="center"/>
    </xf>
    <xf numFmtId="0" fontId="6" fillId="0" borderId="18" xfId="0" applyFont="1" applyFill="1" applyBorder="1" applyAlignment="1">
      <alignment horizontal="left" vertical="top" wrapText="1"/>
    </xf>
    <xf numFmtId="164" fontId="26" fillId="0" borderId="69" xfId="0" applyNumberFormat="1" applyFont="1" applyBorder="1" applyAlignment="1">
      <alignment horizontal="left" vertical="center"/>
    </xf>
    <xf numFmtId="164" fontId="26" fillId="0" borderId="31" xfId="0" applyNumberFormat="1" applyFont="1" applyBorder="1" applyAlignment="1">
      <alignment horizontal="left" vertical="center"/>
    </xf>
    <xf numFmtId="164" fontId="26" fillId="0" borderId="42" xfId="0" applyNumberFormat="1" applyFont="1" applyBorder="1" applyAlignment="1">
      <alignment horizontal="left" vertical="center"/>
    </xf>
    <xf numFmtId="0" fontId="6" fillId="24" borderId="18" xfId="0" applyFont="1" applyFill="1" applyBorder="1" applyAlignment="1">
      <alignment horizontal="center" vertical="center"/>
    </xf>
    <xf numFmtId="0" fontId="33" fillId="0" borderId="62" xfId="0" applyFont="1" applyBorder="1" applyAlignment="1">
      <alignment horizontal="center" vertical="center"/>
    </xf>
    <xf numFmtId="0" fontId="32" fillId="0" borderId="26" xfId="0" applyFont="1" applyBorder="1" applyAlignment="1">
      <alignment horizontal="center" vertical="center" wrapText="1"/>
    </xf>
    <xf numFmtId="0" fontId="26" fillId="0" borderId="18" xfId="0" applyFont="1" applyBorder="1" applyAlignment="1">
      <alignment horizontal="center" vertical="center" wrapText="1"/>
    </xf>
    <xf numFmtId="1" fontId="6" fillId="0" borderId="18" xfId="0" applyNumberFormat="1" applyFont="1" applyBorder="1" applyAlignment="1">
      <alignment horizontal="center" vertical="center"/>
    </xf>
    <xf numFmtId="166" fontId="7" fillId="0" borderId="18" xfId="0" applyNumberFormat="1" applyFont="1" applyBorder="1" applyAlignment="1">
      <alignment vertical="center"/>
    </xf>
    <xf numFmtId="166" fontId="7" fillId="0" borderId="52" xfId="0" applyNumberFormat="1" applyFont="1" applyBorder="1" applyAlignment="1">
      <alignment horizontal="center" vertical="center"/>
    </xf>
    <xf numFmtId="0" fontId="26" fillId="0" borderId="38" xfId="0" applyFont="1" applyBorder="1" applyAlignment="1">
      <alignment vertical="center"/>
    </xf>
    <xf numFmtId="0" fontId="6" fillId="0" borderId="32" xfId="0" applyFont="1" applyBorder="1" applyAlignment="1">
      <alignment vertical="center" wrapText="1"/>
    </xf>
    <xf numFmtId="0" fontId="6" fillId="0" borderId="24" xfId="0" applyFont="1" applyBorder="1" applyAlignment="1">
      <alignment horizontal="center" vertical="center" wrapText="1"/>
    </xf>
    <xf numFmtId="0" fontId="6" fillId="0" borderId="22" xfId="0" applyFont="1" applyBorder="1" applyAlignment="1">
      <alignment horizontal="center" vertical="center" wrapText="1"/>
    </xf>
    <xf numFmtId="0" fontId="6" fillId="0" borderId="28" xfId="44" applyBorder="1" applyAlignment="1">
      <alignment horizontal="left" vertical="center" wrapText="1"/>
    </xf>
    <xf numFmtId="0" fontId="6" fillId="0" borderId="18" xfId="44" applyBorder="1" applyAlignment="1">
      <alignment horizontal="left" vertical="center" wrapText="1"/>
    </xf>
    <xf numFmtId="0" fontId="7" fillId="0" borderId="18" xfId="0" applyFont="1" applyBorder="1" applyAlignment="1">
      <alignment horizontal="left" vertical="center"/>
    </xf>
    <xf numFmtId="49" fontId="26" fillId="0" borderId="25" xfId="44" applyNumberFormat="1" applyFont="1" applyFill="1" applyBorder="1" applyAlignment="1">
      <alignment horizontal="left" vertical="center"/>
    </xf>
    <xf numFmtId="0" fontId="6" fillId="0" borderId="41" xfId="44" applyFill="1" applyBorder="1" applyAlignment="1">
      <alignment horizontal="left" vertical="center" wrapText="1"/>
    </xf>
    <xf numFmtId="0" fontId="6" fillId="0" borderId="26" xfId="44" applyFill="1" applyBorder="1" applyAlignment="1">
      <alignment horizontal="left" vertical="center" wrapText="1"/>
    </xf>
    <xf numFmtId="0" fontId="7" fillId="0" borderId="18" xfId="0" applyFont="1" applyFill="1" applyBorder="1" applyAlignment="1">
      <alignment horizontal="left" vertical="center"/>
    </xf>
    <xf numFmtId="166" fontId="7" fillId="0" borderId="51" xfId="0" applyNumberFormat="1" applyFont="1" applyFill="1" applyBorder="1" applyAlignment="1">
      <alignment horizontal="left" vertical="center"/>
    </xf>
    <xf numFmtId="167" fontId="52" fillId="0" borderId="18" xfId="0" applyNumberFormat="1" applyFont="1" applyFill="1" applyBorder="1" applyAlignment="1">
      <alignment vertical="center"/>
    </xf>
    <xf numFmtId="0" fontId="6" fillId="0" borderId="18" xfId="0" applyFont="1" applyFill="1" applyBorder="1" applyAlignment="1">
      <alignment vertical="center"/>
    </xf>
    <xf numFmtId="166" fontId="7" fillId="0" borderId="52" xfId="0" applyNumberFormat="1" applyFont="1" applyFill="1" applyBorder="1" applyAlignment="1">
      <alignment vertical="center"/>
    </xf>
    <xf numFmtId="0" fontId="7" fillId="0" borderId="22" xfId="0" applyFont="1" applyFill="1" applyBorder="1" applyAlignment="1">
      <alignment vertical="center"/>
    </xf>
    <xf numFmtId="166" fontId="7" fillId="0" borderId="58" xfId="0" applyNumberFormat="1" applyFont="1" applyFill="1" applyBorder="1" applyAlignment="1">
      <alignment vertical="center"/>
    </xf>
    <xf numFmtId="49" fontId="26" fillId="0" borderId="21" xfId="44" applyNumberFormat="1" applyFont="1" applyFill="1" applyBorder="1" applyAlignment="1">
      <alignment horizontal="left" vertical="center"/>
    </xf>
    <xf numFmtId="49" fontId="39" fillId="0" borderId="0" xfId="44" applyNumberFormat="1" applyFont="1" applyFill="1" applyBorder="1" applyAlignment="1">
      <alignment horizontal="left" vertical="top"/>
    </xf>
    <xf numFmtId="0" fontId="6" fillId="0" borderId="0" xfId="44" applyFont="1" applyFill="1" applyBorder="1" applyAlignment="1">
      <alignment vertical="center"/>
    </xf>
    <xf numFmtId="0" fontId="7" fillId="0" borderId="0" xfId="0" applyFont="1" applyFill="1" applyBorder="1" applyAlignment="1"/>
    <xf numFmtId="0" fontId="6" fillId="0" borderId="0" xfId="44" applyFont="1" applyFill="1" applyBorder="1" applyAlignment="1">
      <alignment horizontal="center" vertical="center" wrapText="1"/>
    </xf>
    <xf numFmtId="0" fontId="7" fillId="0" borderId="0" xfId="0" applyFont="1" applyBorder="1" applyAlignment="1">
      <alignment horizontal="center"/>
    </xf>
    <xf numFmtId="49" fontId="6" fillId="0" borderId="25" xfId="44" applyNumberFormat="1" applyFont="1" applyBorder="1" applyAlignment="1">
      <alignment horizontal="left" vertical="center"/>
    </xf>
    <xf numFmtId="49" fontId="6" fillId="0" borderId="21" xfId="44" applyNumberFormat="1" applyFont="1" applyBorder="1" applyAlignment="1">
      <alignment horizontal="left" vertical="center"/>
    </xf>
    <xf numFmtId="0" fontId="55" fillId="0" borderId="0" xfId="0" applyFont="1" applyFill="1" applyBorder="1"/>
    <xf numFmtId="0" fontId="55" fillId="0" borderId="0" xfId="0" applyFont="1" applyFill="1" applyBorder="1" applyAlignment="1">
      <alignment horizontal="left"/>
    </xf>
    <xf numFmtId="4" fontId="7" fillId="0" borderId="52" xfId="0" applyNumberFormat="1" applyFont="1" applyBorder="1" applyAlignment="1"/>
    <xf numFmtId="0" fontId="26" fillId="0" borderId="40" xfId="0" applyFont="1" applyBorder="1" applyAlignment="1">
      <alignment vertical="center"/>
    </xf>
    <xf numFmtId="2" fontId="7" fillId="0" borderId="47" xfId="0" applyNumberFormat="1" applyFont="1" applyBorder="1" applyAlignment="1">
      <alignment vertical="center"/>
    </xf>
    <xf numFmtId="2" fontId="7" fillId="0" borderId="61" xfId="0" applyNumberFormat="1" applyFont="1" applyBorder="1" applyAlignment="1">
      <alignment vertical="center"/>
    </xf>
    <xf numFmtId="0" fontId="7" fillId="0" borderId="0" xfId="0" applyFont="1" applyAlignment="1">
      <alignment vertical="center"/>
    </xf>
    <xf numFmtId="0" fontId="6" fillId="0" borderId="34" xfId="0" applyFont="1" applyBorder="1" applyAlignment="1">
      <alignment vertical="center"/>
    </xf>
    <xf numFmtId="1" fontId="6" fillId="0" borderId="34" xfId="0" applyNumberFormat="1" applyFont="1" applyBorder="1" applyAlignment="1">
      <alignment horizontal="center" vertical="center"/>
    </xf>
    <xf numFmtId="2" fontId="7" fillId="0" borderId="59" xfId="0" applyNumberFormat="1" applyFont="1" applyBorder="1" applyAlignment="1">
      <alignment vertical="center"/>
    </xf>
    <xf numFmtId="4" fontId="7" fillId="0" borderId="52" xfId="0" applyNumberFormat="1" applyFont="1" applyBorder="1" applyAlignment="1">
      <alignment vertical="center"/>
    </xf>
    <xf numFmtId="49" fontId="6" fillId="0" borderId="31" xfId="0" applyNumberFormat="1" applyFont="1" applyBorder="1" applyAlignment="1">
      <alignment horizontal="left" vertical="center"/>
    </xf>
    <xf numFmtId="0" fontId="29" fillId="25" borderId="20" xfId="0" applyFont="1" applyFill="1" applyBorder="1"/>
    <xf numFmtId="0" fontId="26" fillId="25" borderId="20" xfId="0" applyFont="1" applyFill="1" applyBorder="1"/>
    <xf numFmtId="0" fontId="6" fillId="25" borderId="20" xfId="0" applyFont="1" applyFill="1" applyBorder="1"/>
    <xf numFmtId="0" fontId="6" fillId="25" borderId="20" xfId="0" applyFont="1" applyFill="1" applyBorder="1" applyAlignment="1">
      <alignment horizontal="center"/>
    </xf>
    <xf numFmtId="1" fontId="6" fillId="25" borderId="20" xfId="0" applyNumberFormat="1" applyFont="1" applyFill="1" applyBorder="1" applyAlignment="1">
      <alignment horizontal="center"/>
    </xf>
    <xf numFmtId="2" fontId="7" fillId="25" borderId="20" xfId="0" applyNumberFormat="1" applyFont="1" applyFill="1" applyBorder="1"/>
    <xf numFmtId="1" fontId="6" fillId="0" borderId="0" xfId="0" applyNumberFormat="1" applyFont="1" applyFill="1" applyBorder="1" applyAlignment="1">
      <alignment horizontal="center"/>
    </xf>
    <xf numFmtId="165" fontId="6" fillId="0" borderId="20" xfId="0" applyNumberFormat="1" applyFont="1" applyBorder="1" applyAlignment="1">
      <alignment horizontal="center" vertical="center" wrapText="1"/>
    </xf>
    <xf numFmtId="4" fontId="6" fillId="0" borderId="20" xfId="0" applyNumberFormat="1" applyFont="1" applyBorder="1" applyAlignment="1">
      <alignment horizontal="center" vertical="center" wrapText="1"/>
    </xf>
    <xf numFmtId="1" fontId="6" fillId="0" borderId="20" xfId="0" applyNumberFormat="1" applyFont="1" applyBorder="1" applyAlignment="1">
      <alignment horizontal="center" vertical="center"/>
    </xf>
    <xf numFmtId="2" fontId="7" fillId="0" borderId="20" xfId="0" applyNumberFormat="1" applyFont="1" applyBorder="1" applyAlignment="1">
      <alignment vertical="center"/>
    </xf>
    <xf numFmtId="4" fontId="7" fillId="0" borderId="20" xfId="0" applyNumberFormat="1" applyFont="1" applyBorder="1" applyAlignment="1">
      <alignment vertical="center"/>
    </xf>
    <xf numFmtId="2" fontId="7" fillId="0" borderId="0" xfId="0" applyNumberFormat="1" applyFont="1" applyFill="1" applyBorder="1"/>
    <xf numFmtId="0" fontId="26" fillId="0" borderId="34" xfId="0" applyFont="1" applyFill="1" applyBorder="1"/>
    <xf numFmtId="0" fontId="6" fillId="0" borderId="34" xfId="0" applyFont="1" applyFill="1" applyBorder="1"/>
    <xf numFmtId="0" fontId="26" fillId="0" borderId="27" xfId="0" applyFont="1" applyFill="1" applyBorder="1"/>
    <xf numFmtId="0" fontId="6" fillId="0" borderId="27" xfId="0" applyFont="1" applyFill="1" applyBorder="1"/>
    <xf numFmtId="49" fontId="39" fillId="0" borderId="34" xfId="0" applyNumberFormat="1" applyFont="1" applyBorder="1" applyAlignment="1">
      <alignment horizontal="left" vertical="center"/>
    </xf>
    <xf numFmtId="164" fontId="39" fillId="0" borderId="27" xfId="0" applyNumberFormat="1" applyFont="1" applyBorder="1" applyAlignment="1">
      <alignment horizontal="left" vertical="top"/>
    </xf>
    <xf numFmtId="0" fontId="26" fillId="0" borderId="27" xfId="0" applyFont="1" applyBorder="1"/>
    <xf numFmtId="0" fontId="6" fillId="0" borderId="27" xfId="0" applyFont="1" applyBorder="1"/>
    <xf numFmtId="0" fontId="6" fillId="0" borderId="27" xfId="0" applyFont="1" applyBorder="1" applyAlignment="1">
      <alignment horizontal="center"/>
    </xf>
    <xf numFmtId="0" fontId="6" fillId="0" borderId="79" xfId="0" applyFont="1" applyBorder="1" applyAlignment="1">
      <alignment horizontal="center"/>
    </xf>
    <xf numFmtId="49" fontId="29" fillId="0" borderId="18" xfId="0" applyNumberFormat="1" applyFont="1" applyFill="1" applyBorder="1" applyAlignment="1">
      <alignment horizontal="left" vertical="center"/>
    </xf>
    <xf numFmtId="0" fontId="29" fillId="0" borderId="19" xfId="0" applyFont="1" applyFill="1" applyBorder="1" applyAlignment="1">
      <alignment vertical="center"/>
    </xf>
    <xf numFmtId="0" fontId="38" fillId="0" borderId="28" xfId="0" applyFont="1" applyFill="1" applyBorder="1" applyAlignment="1">
      <alignment vertical="center"/>
    </xf>
    <xf numFmtId="0" fontId="6" fillId="0" borderId="34" xfId="0" applyFont="1" applyFill="1" applyBorder="1" applyAlignment="1">
      <alignment horizontal="center" vertical="center"/>
    </xf>
    <xf numFmtId="1" fontId="6" fillId="0" borderId="34" xfId="0" applyNumberFormat="1" applyFont="1" applyFill="1" applyBorder="1" applyAlignment="1">
      <alignment horizontal="center" vertical="center"/>
    </xf>
    <xf numFmtId="49" fontId="39" fillId="0" borderId="23" xfId="44" applyNumberFormat="1" applyFont="1" applyFill="1" applyBorder="1" applyAlignment="1">
      <alignment horizontal="left" vertical="top"/>
    </xf>
    <xf numFmtId="0" fontId="6" fillId="0" borderId="0" xfId="44" applyFont="1" applyBorder="1" applyAlignment="1">
      <alignment horizontal="center" vertical="center" wrapText="1"/>
    </xf>
    <xf numFmtId="49" fontId="1" fillId="0" borderId="18" xfId="62" applyNumberFormat="1" applyFont="1" applyBorder="1"/>
    <xf numFmtId="4" fontId="7" fillId="0" borderId="18" xfId="0" applyNumberFormat="1" applyFont="1" applyBorder="1" applyAlignment="1" applyProtection="1">
      <alignment horizontal="center"/>
      <protection locked="0"/>
    </xf>
    <xf numFmtId="0" fontId="32" fillId="0" borderId="38" xfId="0" applyFont="1" applyFill="1" applyBorder="1" applyAlignment="1" applyProtection="1">
      <alignment horizontal="center" vertical="center" wrapText="1"/>
      <protection locked="0"/>
    </xf>
    <xf numFmtId="0" fontId="7" fillId="26" borderId="16" xfId="0" applyFont="1" applyFill="1" applyBorder="1" applyProtection="1">
      <protection locked="0"/>
    </xf>
    <xf numFmtId="0" fontId="7" fillId="24" borderId="0" xfId="0" applyFont="1" applyFill="1" applyBorder="1" applyProtection="1">
      <protection locked="0"/>
    </xf>
    <xf numFmtId="4" fontId="7" fillId="24" borderId="0" xfId="0" applyNumberFormat="1" applyFont="1" applyFill="1" applyBorder="1" applyProtection="1">
      <protection locked="0"/>
    </xf>
    <xf numFmtId="4" fontId="7" fillId="0" borderId="18" xfId="0" applyNumberFormat="1" applyFont="1" applyFill="1" applyBorder="1" applyAlignment="1" applyProtection="1">
      <alignment horizontal="center"/>
      <protection locked="0"/>
    </xf>
    <xf numFmtId="4" fontId="7" fillId="0" borderId="0" xfId="0" applyNumberFormat="1" applyFont="1" applyFill="1" applyBorder="1" applyProtection="1">
      <protection locked="0"/>
    </xf>
    <xf numFmtId="2" fontId="32" fillId="0" borderId="38" xfId="0" applyNumberFormat="1" applyFont="1" applyBorder="1" applyAlignment="1" applyProtection="1">
      <alignment horizontal="center" vertical="center" wrapText="1"/>
      <protection locked="0"/>
    </xf>
    <xf numFmtId="2" fontId="7" fillId="0" borderId="30" xfId="0" applyNumberFormat="1" applyFont="1" applyBorder="1" applyAlignment="1" applyProtection="1">
      <alignment horizontal="center"/>
      <protection locked="0"/>
    </xf>
    <xf numFmtId="2" fontId="7" fillId="0" borderId="18" xfId="0" applyNumberFormat="1" applyFont="1" applyBorder="1" applyAlignment="1" applyProtection="1">
      <alignment horizontal="center" vertical="center"/>
      <protection locked="0"/>
    </xf>
    <xf numFmtId="2" fontId="7" fillId="0" borderId="22" xfId="0" applyNumberFormat="1" applyFont="1" applyBorder="1" applyAlignment="1" applyProtection="1">
      <alignment horizontal="center" vertical="center"/>
      <protection locked="0"/>
    </xf>
    <xf numFmtId="2" fontId="32" fillId="0" borderId="38" xfId="0" applyNumberFormat="1" applyFont="1" applyFill="1" applyBorder="1" applyAlignment="1" applyProtection="1">
      <alignment horizontal="center" vertical="center" wrapText="1"/>
      <protection locked="0"/>
    </xf>
    <xf numFmtId="2" fontId="7" fillId="0" borderId="18" xfId="0" applyNumberFormat="1" applyFont="1" applyBorder="1" applyAlignment="1" applyProtection="1">
      <alignment horizontal="center"/>
      <protection locked="0"/>
    </xf>
    <xf numFmtId="0" fontId="7" fillId="0" borderId="47" xfId="0" applyFont="1" applyFill="1" applyBorder="1" applyProtection="1">
      <protection locked="0"/>
    </xf>
    <xf numFmtId="2" fontId="44" fillId="0" borderId="18" xfId="0" applyNumberFormat="1" applyFont="1" applyBorder="1" applyAlignment="1" applyProtection="1">
      <alignment horizontal="center"/>
      <protection locked="0"/>
    </xf>
    <xf numFmtId="2" fontId="44" fillId="0" borderId="18" xfId="0" applyNumberFormat="1" applyFont="1" applyBorder="1" applyAlignment="1" applyProtection="1">
      <alignment horizontal="center" vertical="center"/>
      <protection locked="0"/>
    </xf>
    <xf numFmtId="0" fontId="7" fillId="0" borderId="0" xfId="0" applyFont="1" applyBorder="1" applyProtection="1">
      <protection locked="0"/>
    </xf>
    <xf numFmtId="0" fontId="7" fillId="0" borderId="18" xfId="0" applyFont="1" applyFill="1" applyBorder="1" applyProtection="1">
      <protection locked="0"/>
    </xf>
    <xf numFmtId="0" fontId="7" fillId="0" borderId="18" xfId="0" applyFont="1" applyBorder="1" applyAlignment="1" applyProtection="1">
      <alignment vertical="center"/>
      <protection locked="0"/>
    </xf>
    <xf numFmtId="0" fontId="7" fillId="0" borderId="18" xfId="0" applyFont="1" applyBorder="1" applyProtection="1">
      <protection locked="0"/>
    </xf>
    <xf numFmtId="0" fontId="7" fillId="0" borderId="26" xfId="0" applyFont="1" applyBorder="1" applyProtection="1">
      <protection locked="0"/>
    </xf>
    <xf numFmtId="0" fontId="7" fillId="0" borderId="22" xfId="0" applyFont="1" applyBorder="1" applyAlignment="1" applyProtection="1">
      <alignment vertical="center"/>
      <protection locked="0"/>
    </xf>
    <xf numFmtId="0" fontId="32" fillId="0" borderId="43" xfId="0" applyFont="1" applyFill="1" applyBorder="1" applyAlignment="1" applyProtection="1">
      <alignment horizontal="center" vertical="center" wrapText="1"/>
      <protection locked="0"/>
    </xf>
    <xf numFmtId="0" fontId="7" fillId="0" borderId="46" xfId="0" applyFont="1" applyBorder="1" applyProtection="1">
      <protection locked="0"/>
    </xf>
    <xf numFmtId="0" fontId="7" fillId="0" borderId="22" xfId="0" applyFont="1" applyBorder="1" applyProtection="1">
      <protection locked="0"/>
    </xf>
    <xf numFmtId="2" fontId="44" fillId="0" borderId="22" xfId="0" applyNumberFormat="1" applyFont="1" applyBorder="1" applyAlignment="1" applyProtection="1">
      <alignment horizontal="center"/>
      <protection locked="0"/>
    </xf>
    <xf numFmtId="2" fontId="39" fillId="0" borderId="18" xfId="0" applyNumberFormat="1" applyFont="1" applyBorder="1" applyAlignment="1" applyProtection="1">
      <alignment horizontal="center" wrapText="1"/>
      <protection locked="0"/>
    </xf>
    <xf numFmtId="2" fontId="39" fillId="0" borderId="22" xfId="0" applyNumberFormat="1" applyFont="1" applyBorder="1" applyAlignment="1" applyProtection="1">
      <alignment horizontal="center" wrapText="1"/>
      <protection locked="0"/>
    </xf>
    <xf numFmtId="0" fontId="26" fillId="0" borderId="0" xfId="0" applyFont="1" applyBorder="1" applyAlignment="1" applyProtection="1">
      <alignment horizontal="left" wrapText="1"/>
      <protection locked="0"/>
    </xf>
    <xf numFmtId="2" fontId="39" fillId="0" borderId="18" xfId="0" applyNumberFormat="1" applyFont="1" applyBorder="1" applyAlignment="1" applyProtection="1">
      <alignment horizontal="center" vertical="center" wrapText="1"/>
      <protection locked="0"/>
    </xf>
    <xf numFmtId="2" fontId="7" fillId="0" borderId="22" xfId="0" applyNumberFormat="1" applyFont="1" applyBorder="1" applyAlignment="1" applyProtection="1">
      <alignment horizontal="center"/>
      <protection locked="0"/>
    </xf>
    <xf numFmtId="0" fontId="7" fillId="0" borderId="18" xfId="0" applyFont="1" applyBorder="1" applyAlignment="1" applyProtection="1">
      <alignment horizontal="right" vertical="center"/>
      <protection locked="0"/>
    </xf>
    <xf numFmtId="168" fontId="7" fillId="0" borderId="18" xfId="0" applyNumberFormat="1" applyFont="1" applyBorder="1" applyAlignment="1" applyProtection="1">
      <alignment horizontal="center"/>
      <protection locked="0"/>
    </xf>
    <xf numFmtId="168" fontId="7" fillId="0" borderId="18" xfId="0" applyNumberFormat="1" applyFont="1" applyFill="1" applyBorder="1" applyAlignment="1" applyProtection="1">
      <alignment vertical="center"/>
      <protection locked="0"/>
    </xf>
    <xf numFmtId="168" fontId="7" fillId="0" borderId="18" xfId="0" applyNumberFormat="1" applyFont="1" applyFill="1" applyBorder="1" applyProtection="1">
      <protection locked="0"/>
    </xf>
    <xf numFmtId="0" fontId="7" fillId="0" borderId="18" xfId="0" applyFont="1" applyFill="1" applyBorder="1" applyAlignment="1" applyProtection="1">
      <alignment vertical="center"/>
      <protection locked="0"/>
    </xf>
    <xf numFmtId="0" fontId="7" fillId="0" borderId="36" xfId="0" applyFont="1" applyFill="1" applyBorder="1" applyAlignment="1" applyProtection="1">
      <alignment horizontal="right" vertical="center"/>
      <protection locked="0"/>
    </xf>
    <xf numFmtId="0" fontId="7" fillId="0" borderId="30" xfId="0" applyFont="1" applyBorder="1" applyAlignment="1" applyProtection="1">
      <alignment horizontal="center"/>
      <protection locked="0"/>
    </xf>
    <xf numFmtId="2" fontId="7" fillId="0" borderId="18" xfId="0" applyNumberFormat="1" applyFont="1" applyBorder="1" applyAlignment="1" applyProtection="1">
      <alignment horizontal="right" vertical="center"/>
      <protection locked="0"/>
    </xf>
    <xf numFmtId="2" fontId="7" fillId="0" borderId="18" xfId="0" applyNumberFormat="1" applyFont="1" applyFill="1" applyBorder="1" applyAlignment="1" applyProtection="1">
      <alignment horizontal="center"/>
      <protection locked="0"/>
    </xf>
    <xf numFmtId="2" fontId="7" fillId="0" borderId="18" xfId="0" applyNumberFormat="1" applyFont="1" applyFill="1" applyBorder="1" applyAlignment="1" applyProtection="1">
      <alignment horizontal="left" vertical="center"/>
      <protection locked="0"/>
    </xf>
    <xf numFmtId="2" fontId="7" fillId="0" borderId="30" xfId="0" applyNumberFormat="1" applyFont="1" applyFill="1" applyBorder="1" applyAlignment="1" applyProtection="1">
      <alignment horizontal="center"/>
      <protection locked="0"/>
    </xf>
    <xf numFmtId="2" fontId="7" fillId="0" borderId="22" xfId="0" applyNumberFormat="1" applyFont="1" applyFill="1" applyBorder="1" applyAlignment="1" applyProtection="1">
      <alignment horizontal="center"/>
      <protection locked="0"/>
    </xf>
    <xf numFmtId="2" fontId="7" fillId="0" borderId="22" xfId="0" applyNumberFormat="1" applyFont="1" applyFill="1" applyBorder="1" applyAlignment="1" applyProtection="1">
      <alignment horizontal="center" vertical="center"/>
      <protection locked="0"/>
    </xf>
    <xf numFmtId="2" fontId="7" fillId="0" borderId="18" xfId="0" applyNumberFormat="1" applyFont="1" applyFill="1" applyBorder="1" applyAlignment="1" applyProtection="1">
      <alignment horizontal="center" vertical="center"/>
      <protection locked="0"/>
    </xf>
    <xf numFmtId="2" fontId="7" fillId="0" borderId="46" xfId="0" applyNumberFormat="1" applyFont="1" applyBorder="1" applyProtection="1">
      <protection locked="0"/>
    </xf>
    <xf numFmtId="2" fontId="7" fillId="0" borderId="18" xfId="0" applyNumberFormat="1" applyFont="1" applyBorder="1" applyProtection="1">
      <protection locked="0"/>
    </xf>
    <xf numFmtId="2" fontId="7" fillId="0" borderId="26" xfId="0" applyNumberFormat="1" applyFont="1" applyBorder="1" applyProtection="1">
      <protection locked="0"/>
    </xf>
    <xf numFmtId="2" fontId="7" fillId="0" borderId="22" xfId="0" applyNumberFormat="1" applyFont="1" applyBorder="1" applyProtection="1">
      <protection locked="0"/>
    </xf>
    <xf numFmtId="2" fontId="7" fillId="0" borderId="30" xfId="0" applyNumberFormat="1" applyFont="1" applyBorder="1" applyProtection="1">
      <protection locked="0"/>
    </xf>
    <xf numFmtId="2" fontId="7" fillId="0" borderId="13" xfId="0" applyNumberFormat="1" applyFont="1" applyBorder="1" applyProtection="1">
      <protection locked="0"/>
    </xf>
    <xf numFmtId="2" fontId="7" fillId="24" borderId="46" xfId="0" applyNumberFormat="1" applyFont="1" applyFill="1" applyBorder="1" applyProtection="1">
      <protection locked="0"/>
    </xf>
    <xf numFmtId="2" fontId="7" fillId="24" borderId="18" xfId="0" applyNumberFormat="1" applyFont="1" applyFill="1" applyBorder="1" applyProtection="1">
      <protection locked="0"/>
    </xf>
    <xf numFmtId="2" fontId="7" fillId="0" borderId="18" xfId="0" applyNumberFormat="1" applyFont="1" applyFill="1" applyBorder="1" applyProtection="1">
      <protection locked="0"/>
    </xf>
    <xf numFmtId="2" fontId="7" fillId="0" borderId="18" xfId="0" applyNumberFormat="1" applyFont="1" applyBorder="1" applyAlignment="1" applyProtection="1">
      <alignment vertical="center"/>
      <protection locked="0"/>
    </xf>
    <xf numFmtId="2" fontId="7" fillId="0" borderId="0" xfId="0" applyNumberFormat="1" applyFont="1" applyBorder="1" applyAlignment="1" applyProtection="1">
      <alignment vertical="center"/>
      <protection locked="0"/>
    </xf>
    <xf numFmtId="2" fontId="7" fillId="0" borderId="26" xfId="0" applyNumberFormat="1" applyFont="1" applyBorder="1" applyAlignment="1" applyProtection="1">
      <alignment vertical="center"/>
      <protection locked="0"/>
    </xf>
    <xf numFmtId="4" fontId="4" fillId="0" borderId="18" xfId="62" applyNumberFormat="1" applyFont="1" applyBorder="1" applyProtection="1">
      <protection locked="0"/>
    </xf>
    <xf numFmtId="4" fontId="4" fillId="0" borderId="0" xfId="62" applyNumberFormat="1" applyFont="1" applyProtection="1">
      <protection locked="0"/>
    </xf>
    <xf numFmtId="4" fontId="4" fillId="0" borderId="0" xfId="62" applyNumberFormat="1" applyFont="1" applyBorder="1" applyProtection="1">
      <protection locked="0"/>
    </xf>
    <xf numFmtId="4" fontId="4" fillId="0" borderId="26" xfId="62" applyNumberFormat="1" applyFont="1" applyBorder="1" applyProtection="1">
      <protection locked="0"/>
    </xf>
    <xf numFmtId="0" fontId="6" fillId="0" borderId="24" xfId="44" applyFont="1" applyFill="1" applyBorder="1" applyAlignment="1">
      <alignment horizontal="center" vertical="top" wrapText="1"/>
    </xf>
    <xf numFmtId="0" fontId="6" fillId="0" borderId="38" xfId="44" applyFont="1" applyFill="1" applyBorder="1" applyAlignment="1">
      <alignment horizontal="center" vertical="center" wrapText="1"/>
    </xf>
    <xf numFmtId="0" fontId="7" fillId="0" borderId="22" xfId="0" applyFont="1" applyFill="1" applyBorder="1"/>
    <xf numFmtId="2" fontId="7" fillId="0" borderId="58" xfId="0" applyNumberFormat="1" applyFont="1" applyFill="1" applyBorder="1"/>
    <xf numFmtId="4" fontId="26" fillId="0" borderId="56" xfId="0" applyNumberFormat="1" applyFont="1" applyFill="1" applyBorder="1" applyAlignment="1">
      <alignment wrapText="1"/>
    </xf>
    <xf numFmtId="2" fontId="7" fillId="0" borderId="11" xfId="0" applyNumberFormat="1" applyFont="1" applyBorder="1" applyProtection="1">
      <protection locked="0"/>
    </xf>
    <xf numFmtId="2" fontId="7" fillId="0" borderId="0" xfId="0" applyNumberFormat="1" applyFont="1" applyBorder="1" applyAlignment="1" applyProtection="1">
      <alignment horizontal="center"/>
      <protection locked="0"/>
    </xf>
    <xf numFmtId="0" fontId="28" fillId="0" borderId="0" xfId="0" applyFont="1" applyAlignment="1">
      <alignment horizontal="left" wrapText="1"/>
    </xf>
    <xf numFmtId="0" fontId="58" fillId="0" borderId="19" xfId="0" applyFont="1" applyBorder="1" applyAlignment="1">
      <alignment horizontal="center"/>
    </xf>
    <xf numFmtId="0" fontId="58" fillId="0" borderId="20" xfId="0" applyFont="1" applyBorder="1" applyAlignment="1">
      <alignment horizontal="center"/>
    </xf>
    <xf numFmtId="0" fontId="58" fillId="0" borderId="28" xfId="0" applyFont="1" applyBorder="1" applyAlignment="1">
      <alignment horizontal="center"/>
    </xf>
    <xf numFmtId="0" fontId="55" fillId="0" borderId="20" xfId="0" applyFont="1" applyFill="1" applyBorder="1" applyAlignment="1">
      <alignment horizontal="left"/>
    </xf>
    <xf numFmtId="0" fontId="55" fillId="0" borderId="20" xfId="0" applyFont="1" applyBorder="1" applyAlignment="1">
      <alignment horizontal="left"/>
    </xf>
    <xf numFmtId="0" fontId="26" fillId="0" borderId="15" xfId="0" applyFont="1" applyFill="1" applyBorder="1" applyAlignment="1">
      <alignment horizontal="center" vertical="center" wrapText="1"/>
    </xf>
    <xf numFmtId="0" fontId="26" fillId="0" borderId="16" xfId="0" applyFont="1" applyFill="1" applyBorder="1" applyAlignment="1">
      <alignment horizontal="center" vertical="center" wrapText="1"/>
    </xf>
    <xf numFmtId="0" fontId="31" fillId="0" borderId="16" xfId="0" applyFont="1" applyBorder="1" applyAlignment="1">
      <alignment horizontal="center"/>
    </xf>
    <xf numFmtId="0" fontId="31" fillId="0" borderId="57" xfId="0" applyFont="1" applyBorder="1" applyAlignment="1">
      <alignment horizontal="center"/>
    </xf>
    <xf numFmtId="0" fontId="26" fillId="26" borderId="37" xfId="0" applyFont="1" applyFill="1" applyBorder="1" applyAlignment="1">
      <alignment horizontal="left" wrapText="1"/>
    </xf>
    <xf numFmtId="0" fontId="26" fillId="26" borderId="36" xfId="0" applyFont="1" applyFill="1" applyBorder="1" applyAlignment="1">
      <alignment horizontal="left" wrapText="1"/>
    </xf>
    <xf numFmtId="0" fontId="26" fillId="26" borderId="60" xfId="0" applyFont="1" applyFill="1" applyBorder="1" applyAlignment="1">
      <alignment horizontal="left" wrapText="1"/>
    </xf>
    <xf numFmtId="164" fontId="26" fillId="0" borderId="10" xfId="0" applyNumberFormat="1" applyFont="1" applyFill="1" applyBorder="1" applyAlignment="1">
      <alignment horizontal="center" vertical="center" wrapText="1"/>
    </xf>
    <xf numFmtId="0" fontId="6" fillId="0" borderId="12" xfId="0" applyFont="1" applyBorder="1" applyAlignment="1">
      <alignment horizontal="center" vertical="center" wrapText="1"/>
    </xf>
    <xf numFmtId="0" fontId="26" fillId="0" borderId="11" xfId="0" applyFont="1" applyFill="1" applyBorder="1" applyAlignment="1">
      <alignment horizontal="center" vertical="center"/>
    </xf>
    <xf numFmtId="0" fontId="26" fillId="0" borderId="13" xfId="0" applyFont="1" applyFill="1" applyBorder="1" applyAlignment="1">
      <alignment horizontal="center" vertical="center"/>
    </xf>
    <xf numFmtId="0" fontId="26" fillId="0" borderId="11" xfId="0" applyFont="1" applyFill="1" applyBorder="1" applyAlignment="1">
      <alignment horizontal="center" vertical="center" wrapText="1"/>
    </xf>
    <xf numFmtId="0" fontId="26" fillId="0" borderId="13" xfId="0" applyFont="1" applyFill="1" applyBorder="1" applyAlignment="1">
      <alignment horizontal="center" vertical="center" wrapText="1"/>
    </xf>
    <xf numFmtId="0" fontId="30" fillId="0" borderId="15" xfId="0" applyFont="1" applyBorder="1" applyAlignment="1">
      <alignment horizontal="center"/>
    </xf>
    <xf numFmtId="0" fontId="30" fillId="0" borderId="55" xfId="0" applyFont="1" applyBorder="1" applyAlignment="1">
      <alignment horizontal="center"/>
    </xf>
    <xf numFmtId="0" fontId="26" fillId="0" borderId="68" xfId="0" applyFont="1" applyFill="1" applyBorder="1" applyAlignment="1">
      <alignment horizontal="center" vertical="center" wrapText="1"/>
    </xf>
    <xf numFmtId="0" fontId="26" fillId="0" borderId="67" xfId="0" applyFont="1" applyFill="1" applyBorder="1" applyAlignment="1">
      <alignment horizontal="center" vertical="center" wrapText="1"/>
    </xf>
    <xf numFmtId="0" fontId="26" fillId="0" borderId="48" xfId="0" applyFont="1" applyFill="1" applyBorder="1" applyAlignment="1">
      <alignment horizontal="center" vertical="center" wrapText="1"/>
    </xf>
    <xf numFmtId="0" fontId="26" fillId="0" borderId="35" xfId="0" applyFont="1" applyFill="1" applyBorder="1" applyAlignment="1">
      <alignment horizontal="center" vertical="center" wrapText="1"/>
    </xf>
    <xf numFmtId="0" fontId="6" fillId="0" borderId="18" xfId="0" applyFont="1" applyBorder="1" applyAlignment="1">
      <alignment horizontal="left" vertical="top" wrapText="1"/>
    </xf>
    <xf numFmtId="0" fontId="0" fillId="0" borderId="18" xfId="0" applyBorder="1" applyAlignment="1">
      <alignment horizontal="left" vertical="top" wrapText="1"/>
    </xf>
    <xf numFmtId="0" fontId="6" fillId="0" borderId="18" xfId="0" applyFont="1" applyFill="1" applyBorder="1" applyAlignment="1">
      <alignment horizontal="left" vertical="center" wrapText="1"/>
    </xf>
    <xf numFmtId="0" fontId="29" fillId="24" borderId="19" xfId="0" applyFont="1" applyFill="1" applyBorder="1" applyAlignment="1">
      <alignment horizontal="left" vertical="center"/>
    </xf>
    <xf numFmtId="0" fontId="29" fillId="24" borderId="28" xfId="0" applyFont="1" applyFill="1" applyBorder="1" applyAlignment="1">
      <alignment horizontal="left" vertical="center"/>
    </xf>
    <xf numFmtId="4" fontId="41" fillId="0" borderId="26" xfId="44" applyNumberFormat="1" applyFont="1" applyFill="1" applyBorder="1" applyAlignment="1">
      <alignment horizontal="center" vertical="center" wrapText="1"/>
    </xf>
    <xf numFmtId="4" fontId="41" fillId="0" borderId="30" xfId="44" applyNumberFormat="1" applyFont="1" applyFill="1" applyBorder="1" applyAlignment="1">
      <alignment horizontal="center" vertical="center" wrapText="1"/>
    </xf>
    <xf numFmtId="0" fontId="26" fillId="26" borderId="49" xfId="0" applyFont="1" applyFill="1" applyBorder="1" applyAlignment="1">
      <alignment horizontal="left" wrapText="1"/>
    </xf>
    <xf numFmtId="0" fontId="26" fillId="26" borderId="53" xfId="0" applyFont="1" applyFill="1" applyBorder="1" applyAlignment="1">
      <alignment horizontal="left" wrapText="1"/>
    </xf>
    <xf numFmtId="0" fontId="26" fillId="26" borderId="54" xfId="0" applyFont="1" applyFill="1" applyBorder="1" applyAlignment="1">
      <alignment horizontal="left" wrapText="1"/>
    </xf>
    <xf numFmtId="0" fontId="6" fillId="0" borderId="19" xfId="0" applyFont="1" applyFill="1" applyBorder="1" applyAlignment="1">
      <alignment horizontal="left"/>
    </xf>
    <xf numFmtId="0" fontId="6" fillId="0" borderId="28" xfId="0" applyFont="1" applyFill="1" applyBorder="1" applyAlignment="1">
      <alignment horizontal="left"/>
    </xf>
    <xf numFmtId="0" fontId="6" fillId="0" borderId="19" xfId="44" applyFont="1" applyFill="1" applyBorder="1" applyAlignment="1">
      <alignment vertical="center" wrapText="1"/>
    </xf>
    <xf numFmtId="0" fontId="6" fillId="0" borderId="28" xfId="0" applyFont="1" applyFill="1" applyBorder="1" applyAlignment="1">
      <alignment vertical="center" wrapText="1"/>
    </xf>
    <xf numFmtId="0" fontId="30" fillId="0" borderId="15" xfId="0" applyFont="1" applyFill="1" applyBorder="1" applyAlignment="1">
      <alignment horizontal="center"/>
    </xf>
    <xf numFmtId="0" fontId="30" fillId="0" borderId="55" xfId="0" applyFont="1" applyFill="1" applyBorder="1" applyAlignment="1">
      <alignment horizontal="center"/>
    </xf>
    <xf numFmtId="0" fontId="31" fillId="0" borderId="16" xfId="0" applyFont="1" applyFill="1" applyBorder="1" applyAlignment="1">
      <alignment horizontal="center"/>
    </xf>
    <xf numFmtId="0" fontId="31" fillId="0" borderId="57" xfId="0" applyFont="1" applyFill="1" applyBorder="1" applyAlignment="1">
      <alignment horizontal="center"/>
    </xf>
    <xf numFmtId="0" fontId="26" fillId="0" borderId="38" xfId="0" applyFont="1" applyBorder="1" applyAlignment="1">
      <alignment horizontal="left" vertical="center" wrapText="1"/>
    </xf>
    <xf numFmtId="0" fontId="26" fillId="0" borderId="33" xfId="0" applyFont="1" applyBorder="1" applyAlignment="1">
      <alignment horizontal="left" vertical="center" wrapText="1"/>
    </xf>
    <xf numFmtId="0" fontId="26" fillId="0" borderId="19" xfId="0" applyFont="1" applyBorder="1" applyAlignment="1">
      <alignment horizontal="left" vertical="center" wrapText="1"/>
    </xf>
    <xf numFmtId="0" fontId="26" fillId="0" borderId="28" xfId="0" applyFont="1" applyBorder="1" applyAlignment="1">
      <alignment horizontal="left" vertical="center" wrapText="1"/>
    </xf>
    <xf numFmtId="0" fontId="6" fillId="24" borderId="19" xfId="44" applyFont="1" applyFill="1" applyBorder="1" applyAlignment="1">
      <alignment horizontal="left" vertical="center" wrapText="1"/>
    </xf>
    <xf numFmtId="0" fontId="6" fillId="24" borderId="28" xfId="44" applyFont="1" applyFill="1" applyBorder="1" applyAlignment="1">
      <alignment horizontal="left" vertical="center" wrapText="1"/>
    </xf>
    <xf numFmtId="4" fontId="42" fillId="0" borderId="26" xfId="44" applyNumberFormat="1" applyFont="1" applyFill="1" applyBorder="1" applyAlignment="1">
      <alignment horizontal="center" vertical="center" wrapText="1"/>
    </xf>
    <xf numFmtId="4" fontId="42" fillId="0" borderId="24" xfId="44" applyNumberFormat="1" applyFont="1" applyFill="1" applyBorder="1" applyAlignment="1">
      <alignment horizontal="center" vertical="center" wrapText="1"/>
    </xf>
    <xf numFmtId="0" fontId="6" fillId="0" borderId="34" xfId="44" applyFont="1" applyFill="1" applyBorder="1" applyAlignment="1">
      <alignment horizontal="left" vertical="center" wrapText="1"/>
    </xf>
    <xf numFmtId="0" fontId="6" fillId="0" borderId="44" xfId="44" applyFont="1" applyFill="1" applyBorder="1" applyAlignment="1">
      <alignment horizontal="left" vertical="center" wrapText="1"/>
    </xf>
    <xf numFmtId="0" fontId="26" fillId="0" borderId="37" xfId="0" applyFont="1" applyFill="1" applyBorder="1" applyAlignment="1">
      <alignment horizontal="left" wrapText="1"/>
    </xf>
    <xf numFmtId="0" fontId="26" fillId="0" borderId="36" xfId="0" applyFont="1" applyFill="1" applyBorder="1" applyAlignment="1">
      <alignment horizontal="left" wrapText="1"/>
    </xf>
    <xf numFmtId="0" fontId="26" fillId="0" borderId="60" xfId="0" applyFont="1" applyFill="1" applyBorder="1" applyAlignment="1">
      <alignment horizontal="left" wrapText="1"/>
    </xf>
    <xf numFmtId="0" fontId="40" fillId="0" borderId="19" xfId="44" applyFont="1" applyBorder="1" applyAlignment="1">
      <alignment vertical="top"/>
    </xf>
    <xf numFmtId="0" fontId="40" fillId="0" borderId="20" xfId="44" applyFont="1" applyBorder="1" applyAlignment="1">
      <alignment vertical="top"/>
    </xf>
    <xf numFmtId="0" fontId="6" fillId="0" borderId="19" xfId="0" applyFont="1" applyBorder="1" applyAlignment="1">
      <alignment horizontal="left" vertical="top" wrapText="1"/>
    </xf>
    <xf numFmtId="0" fontId="6" fillId="0" borderId="28" xfId="0" applyFont="1" applyBorder="1" applyAlignment="1">
      <alignment horizontal="left" vertical="top" wrapText="1"/>
    </xf>
    <xf numFmtId="0" fontId="6" fillId="0" borderId="43" xfId="0" applyFont="1" applyBorder="1" applyAlignment="1"/>
    <xf numFmtId="0" fontId="0" fillId="0" borderId="41" xfId="0" applyBorder="1" applyAlignment="1"/>
    <xf numFmtId="0" fontId="6" fillId="0" borderId="13" xfId="0" applyFont="1" applyBorder="1" applyAlignment="1">
      <alignment horizontal="center" vertical="center" wrapText="1"/>
    </xf>
    <xf numFmtId="0" fontId="6" fillId="0" borderId="19" xfId="0" applyFont="1" applyBorder="1" applyAlignment="1"/>
    <xf numFmtId="0" fontId="0" fillId="0" borderId="28" xfId="0" applyBorder="1" applyAlignment="1"/>
    <xf numFmtId="0" fontId="6" fillId="0" borderId="48" xfId="0" applyFont="1" applyBorder="1" applyAlignment="1"/>
    <xf numFmtId="0" fontId="0" fillId="0" borderId="35" xfId="0" applyBorder="1" applyAlignment="1"/>
    <xf numFmtId="165" fontId="26" fillId="0" borderId="49" xfId="0" applyNumberFormat="1" applyFont="1" applyBorder="1" applyAlignment="1">
      <alignment horizontal="left" vertical="center" wrapText="1"/>
    </xf>
    <xf numFmtId="165" fontId="26" fillId="0" borderId="53" xfId="0" applyNumberFormat="1" applyFont="1" applyBorder="1" applyAlignment="1">
      <alignment horizontal="left" vertical="center" wrapText="1"/>
    </xf>
    <xf numFmtId="165" fontId="26" fillId="0" borderId="54" xfId="0" applyNumberFormat="1" applyFont="1" applyBorder="1" applyAlignment="1">
      <alignment horizontal="left" vertical="center" wrapText="1"/>
    </xf>
    <xf numFmtId="2" fontId="31" fillId="0" borderId="16" xfId="0" applyNumberFormat="1" applyFont="1" applyBorder="1" applyAlignment="1">
      <alignment horizontal="center"/>
    </xf>
    <xf numFmtId="2" fontId="31" fillId="0" borderId="57" xfId="0" applyNumberFormat="1" applyFont="1" applyBorder="1" applyAlignment="1">
      <alignment horizontal="center"/>
    </xf>
    <xf numFmtId="0" fontId="26" fillId="0" borderId="11" xfId="0" applyFont="1" applyBorder="1" applyAlignment="1">
      <alignment horizontal="center" vertical="center"/>
    </xf>
    <xf numFmtId="0" fontId="26" fillId="0" borderId="13" xfId="0" applyFont="1" applyBorder="1" applyAlignment="1">
      <alignment horizontal="center" vertical="center"/>
    </xf>
    <xf numFmtId="0" fontId="26" fillId="0" borderId="11" xfId="0" applyFont="1" applyBorder="1" applyAlignment="1">
      <alignment horizontal="center" vertical="center" wrapText="1"/>
    </xf>
    <xf numFmtId="0" fontId="26" fillId="0" borderId="13" xfId="0" applyFont="1" applyBorder="1" applyAlignment="1">
      <alignment horizontal="center" vertical="center" wrapText="1"/>
    </xf>
    <xf numFmtId="0" fontId="26" fillId="0" borderId="15" xfId="0" applyFont="1" applyBorder="1" applyAlignment="1">
      <alignment horizontal="center" vertical="center" wrapText="1"/>
    </xf>
    <xf numFmtId="0" fontId="26" fillId="0" borderId="16" xfId="0" applyFont="1" applyBorder="1" applyAlignment="1">
      <alignment horizontal="center" vertical="center" wrapText="1"/>
    </xf>
    <xf numFmtId="164" fontId="26" fillId="0" borderId="10" xfId="0" applyNumberFormat="1" applyFont="1" applyBorder="1" applyAlignment="1">
      <alignment horizontal="center" vertical="center" wrapText="1"/>
    </xf>
    <xf numFmtId="167" fontId="51" fillId="0" borderId="19" xfId="0" applyNumberFormat="1" applyFont="1" applyBorder="1" applyAlignment="1">
      <alignment wrapText="1"/>
    </xf>
    <xf numFmtId="167" fontId="51" fillId="0" borderId="28" xfId="0" applyNumberFormat="1" applyFont="1" applyBorder="1" applyAlignment="1">
      <alignment wrapText="1"/>
    </xf>
    <xf numFmtId="0" fontId="6" fillId="0" borderId="28" xfId="0" applyFont="1" applyBorder="1" applyAlignment="1">
      <alignment wrapText="1"/>
    </xf>
    <xf numFmtId="0" fontId="26" fillId="0" borderId="32" xfId="44" applyFont="1" applyFill="1" applyBorder="1" applyAlignment="1">
      <alignment horizontal="left" vertical="center" wrapText="1"/>
    </xf>
    <xf numFmtId="0" fontId="26" fillId="0" borderId="33" xfId="44" applyFont="1" applyFill="1" applyBorder="1" applyAlignment="1">
      <alignment horizontal="left" vertical="center" wrapText="1"/>
    </xf>
    <xf numFmtId="0" fontId="44" fillId="0" borderId="19" xfId="44" applyFont="1" applyFill="1" applyBorder="1" applyAlignment="1">
      <alignment horizontal="left" vertical="top" wrapText="1"/>
    </xf>
    <xf numFmtId="0" fontId="44" fillId="0" borderId="28" xfId="44" applyFont="1" applyFill="1" applyBorder="1" applyAlignment="1">
      <alignment horizontal="left" vertical="top" wrapText="1"/>
    </xf>
    <xf numFmtId="0" fontId="44" fillId="0" borderId="40" xfId="44" applyFont="1" applyFill="1" applyBorder="1" applyAlignment="1">
      <alignment horizontal="left" vertical="top" wrapText="1"/>
    </xf>
    <xf numFmtId="0" fontId="44" fillId="0" borderId="44" xfId="44" applyFont="1" applyFill="1" applyBorder="1" applyAlignment="1">
      <alignment horizontal="left" vertical="top" wrapText="1"/>
    </xf>
    <xf numFmtId="0" fontId="44" fillId="0" borderId="38" xfId="44" applyFont="1" applyFill="1" applyBorder="1" applyAlignment="1">
      <alignment horizontal="left" vertical="top" wrapText="1"/>
    </xf>
    <xf numFmtId="0" fontId="44" fillId="0" borderId="33" xfId="44" applyFont="1" applyFill="1" applyBorder="1" applyAlignment="1">
      <alignment horizontal="left" vertical="top" wrapText="1"/>
    </xf>
    <xf numFmtId="4" fontId="42" fillId="0" borderId="18" xfId="44" applyNumberFormat="1" applyFont="1" applyFill="1" applyBorder="1" applyAlignment="1">
      <alignment horizontal="center" vertical="center" wrapText="1"/>
    </xf>
    <xf numFmtId="4" fontId="41" fillId="0" borderId="24" xfId="44" applyNumberFormat="1" applyFont="1" applyFill="1" applyBorder="1" applyAlignment="1">
      <alignment horizontal="center" vertical="center" wrapText="1"/>
    </xf>
    <xf numFmtId="0" fontId="6" fillId="0" borderId="66" xfId="0" applyFont="1" applyBorder="1" applyAlignment="1">
      <alignment horizontal="center" vertical="center" wrapText="1"/>
    </xf>
    <xf numFmtId="0" fontId="6" fillId="0" borderId="30" xfId="0" applyFont="1" applyBorder="1" applyAlignment="1">
      <alignment horizontal="center" vertical="center" wrapText="1"/>
    </xf>
    <xf numFmtId="0" fontId="26" fillId="0" borderId="30" xfId="0" applyFont="1" applyFill="1" applyBorder="1" applyAlignment="1">
      <alignment horizontal="center" vertical="center"/>
    </xf>
    <xf numFmtId="0" fontId="26" fillId="0" borderId="30" xfId="0" applyFont="1" applyFill="1" applyBorder="1" applyAlignment="1">
      <alignment horizontal="center" vertical="center" wrapText="1"/>
    </xf>
    <xf numFmtId="0" fontId="6" fillId="0" borderId="18" xfId="0" applyFont="1" applyBorder="1" applyAlignment="1"/>
    <xf numFmtId="0" fontId="0" fillId="0" borderId="18" xfId="0" applyBorder="1" applyAlignment="1"/>
    <xf numFmtId="0" fontId="26" fillId="0" borderId="38" xfId="44" applyFont="1" applyFill="1" applyBorder="1" applyAlignment="1">
      <alignment horizontal="left" vertical="center" wrapText="1"/>
    </xf>
    <xf numFmtId="0" fontId="6" fillId="0" borderId="22" xfId="0" applyFont="1" applyBorder="1" applyAlignment="1"/>
    <xf numFmtId="0" fontId="0" fillId="0" borderId="22" xfId="0" applyBorder="1" applyAlignment="1"/>
    <xf numFmtId="167" fontId="51" fillId="0" borderId="20" xfId="0" applyNumberFormat="1" applyFont="1" applyFill="1" applyBorder="1" applyAlignment="1">
      <alignment wrapText="1"/>
    </xf>
    <xf numFmtId="0" fontId="6" fillId="0" borderId="28" xfId="0" applyFont="1" applyFill="1" applyBorder="1" applyAlignment="1">
      <alignment wrapText="1"/>
    </xf>
    <xf numFmtId="167" fontId="51" fillId="0" borderId="32" xfId="0" applyNumberFormat="1" applyFont="1" applyFill="1" applyBorder="1" applyAlignment="1">
      <alignment wrapText="1"/>
    </xf>
    <xf numFmtId="0" fontId="6" fillId="0" borderId="33" xfId="0" applyFont="1" applyFill="1" applyBorder="1" applyAlignment="1">
      <alignment wrapText="1"/>
    </xf>
    <xf numFmtId="0" fontId="6" fillId="0" borderId="12" xfId="0" applyFont="1" applyFill="1" applyBorder="1" applyAlignment="1">
      <alignment horizontal="center" vertical="center" wrapText="1"/>
    </xf>
    <xf numFmtId="0" fontId="6" fillId="0" borderId="35" xfId="0" applyFont="1" applyFill="1" applyBorder="1" applyAlignment="1">
      <alignment horizontal="center" vertical="center" wrapText="1"/>
    </xf>
    <xf numFmtId="0" fontId="26" fillId="24" borderId="49" xfId="0" applyFont="1" applyFill="1" applyBorder="1" applyAlignment="1">
      <alignment horizontal="left" wrapText="1"/>
    </xf>
    <xf numFmtId="0" fontId="26" fillId="24" borderId="53" xfId="0" applyFont="1" applyFill="1" applyBorder="1" applyAlignment="1">
      <alignment horizontal="left" wrapText="1"/>
    </xf>
    <xf numFmtId="0" fontId="26" fillId="24" borderId="54" xfId="0" applyFont="1" applyFill="1" applyBorder="1" applyAlignment="1">
      <alignment horizontal="left" wrapText="1"/>
    </xf>
    <xf numFmtId="49" fontId="26" fillId="24" borderId="49" xfId="0" applyNumberFormat="1" applyFont="1" applyFill="1" applyBorder="1" applyAlignment="1">
      <alignment horizontal="left" wrapText="1"/>
    </xf>
    <xf numFmtId="164" fontId="26" fillId="0" borderId="12" xfId="0" applyNumberFormat="1" applyFont="1" applyFill="1" applyBorder="1" applyAlignment="1">
      <alignment horizontal="center" vertical="center" wrapText="1"/>
    </xf>
    <xf numFmtId="167" fontId="51" fillId="0" borderId="19" xfId="0" applyNumberFormat="1" applyFont="1" applyBorder="1" applyAlignment="1">
      <alignment horizontal="left" vertical="center" wrapText="1"/>
    </xf>
    <xf numFmtId="0" fontId="6" fillId="0" borderId="28" xfId="0" applyFont="1" applyBorder="1" applyAlignment="1">
      <alignment horizontal="left" vertical="center" wrapText="1"/>
    </xf>
    <xf numFmtId="167" fontId="51" fillId="0" borderId="19" xfId="0" applyNumberFormat="1" applyFont="1" applyFill="1" applyBorder="1" applyAlignment="1">
      <alignment wrapText="1"/>
    </xf>
    <xf numFmtId="0" fontId="0" fillId="0" borderId="28" xfId="0" applyFill="1" applyBorder="1" applyAlignment="1">
      <alignment wrapText="1"/>
    </xf>
    <xf numFmtId="0" fontId="6" fillId="0" borderId="13" xfId="0" applyFont="1" applyFill="1" applyBorder="1" applyAlignment="1">
      <alignment horizontal="center" vertical="center" wrapText="1"/>
    </xf>
    <xf numFmtId="0" fontId="35" fillId="0" borderId="19" xfId="0" applyFont="1" applyFill="1" applyBorder="1" applyAlignment="1">
      <alignment horizontal="left" vertical="center" wrapText="1"/>
    </xf>
    <xf numFmtId="0" fontId="35" fillId="0" borderId="28" xfId="0" applyFont="1" applyFill="1" applyBorder="1" applyAlignment="1">
      <alignment horizontal="left" vertical="center" wrapText="1"/>
    </xf>
    <xf numFmtId="0" fontId="6" fillId="0" borderId="40" xfId="44" applyFont="1" applyFill="1" applyBorder="1" applyAlignment="1">
      <alignment horizontal="left" vertical="center" wrapText="1"/>
    </xf>
    <xf numFmtId="0" fontId="6" fillId="0" borderId="19" xfId="44" applyFont="1" applyFill="1" applyBorder="1" applyAlignment="1">
      <alignment horizontal="left" vertical="center" wrapText="1"/>
    </xf>
    <xf numFmtId="0" fontId="6" fillId="0" borderId="28" xfId="44" applyFont="1" applyFill="1" applyBorder="1" applyAlignment="1">
      <alignment horizontal="left" vertical="center" wrapText="1"/>
    </xf>
    <xf numFmtId="164" fontId="26" fillId="0" borderId="18" xfId="0" applyNumberFormat="1" applyFont="1" applyFill="1" applyBorder="1" applyAlignment="1">
      <alignment horizontal="center" vertical="center" wrapText="1"/>
    </xf>
    <xf numFmtId="0" fontId="6" fillId="0" borderId="26" xfId="0" applyFont="1" applyBorder="1" applyAlignment="1">
      <alignment horizontal="center" vertical="center" wrapText="1"/>
    </xf>
    <xf numFmtId="0" fontId="26" fillId="0" borderId="19" xfId="44" applyFont="1" applyBorder="1" applyAlignment="1">
      <alignment vertical="center"/>
    </xf>
    <xf numFmtId="0" fontId="26" fillId="0" borderId="20" xfId="44" applyFont="1" applyBorder="1" applyAlignment="1">
      <alignment vertical="center"/>
    </xf>
    <xf numFmtId="0" fontId="26" fillId="0" borderId="49" xfId="0" applyFont="1" applyFill="1" applyBorder="1" applyAlignment="1">
      <alignment horizontal="left" wrapText="1"/>
    </xf>
    <xf numFmtId="0" fontId="26" fillId="0" borderId="53" xfId="0" applyFont="1" applyFill="1" applyBorder="1" applyAlignment="1">
      <alignment horizontal="left" wrapText="1"/>
    </xf>
    <xf numFmtId="0" fontId="26" fillId="0" borderId="54" xfId="0" applyFont="1" applyFill="1" applyBorder="1" applyAlignment="1">
      <alignment horizontal="left" wrapText="1"/>
    </xf>
    <xf numFmtId="2" fontId="31" fillId="0" borderId="16" xfId="0" applyNumberFormat="1" applyFont="1" applyFill="1" applyBorder="1" applyAlignment="1">
      <alignment horizontal="center"/>
    </xf>
    <xf numFmtId="2" fontId="31" fillId="0" borderId="57" xfId="0" applyNumberFormat="1" applyFont="1" applyFill="1" applyBorder="1" applyAlignment="1">
      <alignment horizontal="center"/>
    </xf>
    <xf numFmtId="0" fontId="6" fillId="0" borderId="18" xfId="0" applyFont="1" applyBorder="1" applyAlignment="1">
      <alignment vertical="center"/>
    </xf>
    <xf numFmtId="0" fontId="0" fillId="0" borderId="18" xfId="0" applyBorder="1" applyAlignment="1">
      <alignment vertical="center"/>
    </xf>
    <xf numFmtId="0" fontId="6" fillId="0" borderId="18" xfId="0" applyFont="1" applyBorder="1" applyAlignment="1">
      <alignment horizontal="left" vertical="center" wrapText="1"/>
    </xf>
    <xf numFmtId="167" fontId="52" fillId="0" borderId="19" xfId="0" applyNumberFormat="1" applyFont="1" applyFill="1" applyBorder="1" applyAlignment="1">
      <alignment horizontal="left" vertical="center"/>
    </xf>
    <xf numFmtId="167" fontId="52" fillId="0" borderId="28" xfId="0" applyNumberFormat="1" applyFont="1" applyFill="1" applyBorder="1" applyAlignment="1">
      <alignment horizontal="left" vertical="center"/>
    </xf>
    <xf numFmtId="167" fontId="52" fillId="0" borderId="20" xfId="0" applyNumberFormat="1" applyFont="1" applyFill="1" applyBorder="1" applyAlignment="1">
      <alignment wrapText="1"/>
    </xf>
    <xf numFmtId="0" fontId="26" fillId="0" borderId="28" xfId="0" applyFont="1" applyFill="1" applyBorder="1" applyAlignment="1">
      <alignment wrapText="1"/>
    </xf>
    <xf numFmtId="0" fontId="6" fillId="0" borderId="18" xfId="44" applyFont="1" applyFill="1" applyBorder="1" applyAlignment="1">
      <alignment horizontal="left" vertical="center" wrapText="1"/>
    </xf>
    <xf numFmtId="0" fontId="26" fillId="24" borderId="65" xfId="0" applyFont="1" applyFill="1" applyBorder="1" applyAlignment="1">
      <alignment horizontal="left" wrapText="1"/>
    </xf>
    <xf numFmtId="0" fontId="26" fillId="24" borderId="72" xfId="0" applyFont="1" applyFill="1" applyBorder="1" applyAlignment="1">
      <alignment horizontal="left" wrapText="1"/>
    </xf>
    <xf numFmtId="0" fontId="26" fillId="24" borderId="73" xfId="0" applyFont="1" applyFill="1" applyBorder="1" applyAlignment="1">
      <alignment horizontal="left" wrapText="1"/>
    </xf>
    <xf numFmtId="0" fontId="6" fillId="24" borderId="27" xfId="44" applyFont="1" applyFill="1" applyBorder="1" applyAlignment="1">
      <alignment horizontal="left" vertical="center" wrapText="1"/>
    </xf>
    <xf numFmtId="0" fontId="6" fillId="24" borderId="41" xfId="44" applyFont="1" applyFill="1" applyBorder="1" applyAlignment="1">
      <alignment horizontal="left" vertical="center" wrapText="1"/>
    </xf>
    <xf numFmtId="0" fontId="26" fillId="0" borderId="19" xfId="44" applyFont="1" applyBorder="1" applyAlignment="1">
      <alignment vertical="top"/>
    </xf>
    <xf numFmtId="0" fontId="26" fillId="0" borderId="20" xfId="44" applyFont="1" applyBorder="1" applyAlignment="1">
      <alignment vertical="top"/>
    </xf>
    <xf numFmtId="0" fontId="6" fillId="0" borderId="19" xfId="0" applyFont="1" applyBorder="1" applyAlignment="1">
      <alignment horizontal="left" vertical="center" wrapText="1"/>
    </xf>
    <xf numFmtId="49" fontId="26" fillId="26" borderId="49" xfId="0" applyNumberFormat="1" applyFont="1" applyFill="1" applyBorder="1" applyAlignment="1">
      <alignment horizontal="left" wrapText="1"/>
    </xf>
    <xf numFmtId="0" fontId="6" fillId="0" borderId="19" xfId="0" applyFont="1" applyBorder="1" applyAlignment="1">
      <alignment horizontal="left" wrapText="1"/>
    </xf>
    <xf numFmtId="0" fontId="6" fillId="0" borderId="28" xfId="0" applyFont="1" applyBorder="1" applyAlignment="1">
      <alignment horizontal="left" wrapText="1"/>
    </xf>
    <xf numFmtId="0" fontId="6" fillId="0" borderId="18" xfId="0" applyFont="1" applyBorder="1" applyAlignment="1">
      <alignment vertical="center" wrapText="1"/>
    </xf>
    <xf numFmtId="0" fontId="4" fillId="0" borderId="18" xfId="62" applyFont="1" applyBorder="1" applyAlignment="1">
      <alignment horizontal="right"/>
    </xf>
    <xf numFmtId="0" fontId="4" fillId="0" borderId="26" xfId="62" applyFont="1" applyBorder="1" applyAlignment="1">
      <alignment horizontal="right"/>
    </xf>
    <xf numFmtId="49" fontId="46" fillId="0" borderId="53" xfId="62" applyNumberFormat="1" applyFont="1" applyBorder="1" applyAlignment="1">
      <alignment horizontal="center" wrapText="1"/>
    </xf>
    <xf numFmtId="0" fontId="46" fillId="0" borderId="53" xfId="62" applyFont="1" applyBorder="1" applyAlignment="1">
      <alignment horizontal="center" wrapText="1"/>
    </xf>
    <xf numFmtId="0" fontId="4" fillId="0" borderId="19" xfId="62" applyFont="1" applyBorder="1" applyAlignment="1">
      <alignment horizontal="left" wrapText="1"/>
    </xf>
    <xf numFmtId="0" fontId="4" fillId="0" borderId="20" xfId="62" applyFont="1" applyBorder="1" applyAlignment="1">
      <alignment horizontal="left" wrapText="1"/>
    </xf>
    <xf numFmtId="0" fontId="4" fillId="0" borderId="28" xfId="62" applyFont="1" applyBorder="1" applyAlignment="1">
      <alignment horizontal="left" wrapText="1"/>
    </xf>
    <xf numFmtId="0" fontId="26" fillId="0" borderId="68" xfId="0" applyFont="1" applyFill="1" applyBorder="1" applyAlignment="1">
      <alignment horizontal="left" vertical="center" wrapText="1"/>
    </xf>
    <xf numFmtId="0" fontId="26" fillId="0" borderId="47" xfId="0" applyFont="1" applyFill="1" applyBorder="1" applyAlignment="1">
      <alignment horizontal="left" vertical="center" wrapText="1"/>
    </xf>
    <xf numFmtId="0" fontId="26" fillId="0" borderId="67" xfId="0" applyFont="1" applyFill="1" applyBorder="1" applyAlignment="1">
      <alignment horizontal="left" vertical="center" wrapText="1"/>
    </xf>
    <xf numFmtId="0" fontId="26" fillId="0" borderId="48" xfId="0" applyFont="1" applyFill="1" applyBorder="1" applyAlignment="1">
      <alignment horizontal="left" vertical="center" wrapText="1"/>
    </xf>
    <xf numFmtId="0" fontId="26" fillId="0" borderId="36" xfId="0" applyFont="1" applyFill="1" applyBorder="1" applyAlignment="1">
      <alignment horizontal="left" vertical="center" wrapText="1"/>
    </xf>
    <xf numFmtId="0" fontId="26" fillId="0" borderId="35" xfId="0" applyFont="1" applyFill="1" applyBorder="1" applyAlignment="1">
      <alignment horizontal="left" vertical="center" wrapText="1"/>
    </xf>
    <xf numFmtId="0" fontId="4" fillId="0" borderId="0" xfId="62" applyFont="1" applyAlignment="1">
      <alignment horizontal="center" vertical="center"/>
    </xf>
    <xf numFmtId="0" fontId="45" fillId="0" borderId="19" xfId="62" applyFont="1" applyBorder="1" applyAlignment="1">
      <alignment horizontal="left" wrapText="1"/>
    </xf>
    <xf numFmtId="0" fontId="7" fillId="0" borderId="24" xfId="0" applyFont="1" applyBorder="1" applyAlignment="1" applyProtection="1">
      <alignment horizontal="center"/>
      <protection locked="0"/>
    </xf>
    <xf numFmtId="0" fontId="7" fillId="0" borderId="18" xfId="0" applyFont="1" applyBorder="1" applyAlignment="1" applyProtection="1">
      <alignment horizontal="center" vertical="center"/>
      <protection locked="0"/>
    </xf>
    <xf numFmtId="0" fontId="7" fillId="0" borderId="18" xfId="0" applyFont="1" applyBorder="1" applyAlignment="1" applyProtection="1">
      <alignment horizontal="center"/>
      <protection locked="0"/>
    </xf>
    <xf numFmtId="0" fontId="7" fillId="0" borderId="0" xfId="0" applyFont="1" applyBorder="1" applyAlignment="1" applyProtection="1">
      <alignment horizontal="center"/>
      <protection locked="0"/>
    </xf>
    <xf numFmtId="0" fontId="7" fillId="0" borderId="26" xfId="0" applyFont="1" applyBorder="1" applyAlignment="1" applyProtection="1">
      <alignment horizontal="center"/>
      <protection locked="0"/>
    </xf>
    <xf numFmtId="0" fontId="7" fillId="0" borderId="22" xfId="0" applyFont="1" applyBorder="1" applyAlignment="1" applyProtection="1">
      <alignment horizontal="center" vertical="center"/>
      <protection locked="0"/>
    </xf>
    <xf numFmtId="0" fontId="7" fillId="0" borderId="18" xfId="0" applyFont="1" applyFill="1" applyBorder="1" applyAlignment="1" applyProtection="1">
      <protection locked="0"/>
    </xf>
    <xf numFmtId="0" fontId="7" fillId="0" borderId="18" xfId="0" applyFont="1" applyFill="1" applyBorder="1" applyAlignment="1" applyProtection="1">
      <alignment horizontal="right"/>
      <protection locked="0"/>
    </xf>
    <xf numFmtId="0" fontId="7" fillId="0" borderId="22" xfId="0" applyFont="1" applyFill="1" applyBorder="1" applyAlignment="1" applyProtection="1">
      <alignment horizontal="right"/>
      <protection locked="0"/>
    </xf>
    <xf numFmtId="4" fontId="7" fillId="0" borderId="0" xfId="0" applyNumberFormat="1" applyFont="1" applyAlignment="1">
      <alignment horizontal="center"/>
    </xf>
    <xf numFmtId="4" fontId="7" fillId="25" borderId="0" xfId="0" applyNumberFormat="1" applyFont="1" applyFill="1" applyAlignment="1">
      <alignment horizontal="center"/>
    </xf>
    <xf numFmtId="4" fontId="7" fillId="0" borderId="36" xfId="0" applyNumberFormat="1" applyFont="1" applyBorder="1" applyAlignment="1">
      <alignment horizontal="center"/>
    </xf>
    <xf numFmtId="4" fontId="32" fillId="0" borderId="38" xfId="0" applyNumberFormat="1" applyFont="1" applyFill="1" applyBorder="1" applyAlignment="1">
      <alignment horizontal="center" vertical="center" wrapText="1"/>
    </xf>
    <xf numFmtId="4" fontId="7" fillId="0" borderId="46" xfId="0" applyNumberFormat="1" applyFont="1" applyBorder="1" applyAlignment="1" applyProtection="1">
      <alignment horizontal="center"/>
      <protection locked="0"/>
    </xf>
    <xf numFmtId="4" fontId="7" fillId="0" borderId="22" xfId="0" applyNumberFormat="1" applyFont="1" applyBorder="1" applyAlignment="1" applyProtection="1">
      <alignment horizontal="center"/>
      <protection locked="0"/>
    </xf>
    <xf numFmtId="4" fontId="7" fillId="0" borderId="0" xfId="0" applyNumberFormat="1" applyFont="1" applyBorder="1" applyAlignment="1">
      <alignment horizontal="center"/>
    </xf>
    <xf numFmtId="4" fontId="7" fillId="0" borderId="47" xfId="0" applyNumberFormat="1" applyFont="1" applyBorder="1" applyAlignment="1">
      <alignment horizontal="center"/>
    </xf>
    <xf numFmtId="4" fontId="7" fillId="0" borderId="13" xfId="0" applyNumberFormat="1" applyFont="1" applyBorder="1" applyAlignment="1" applyProtection="1">
      <alignment horizontal="center"/>
      <protection locked="0"/>
    </xf>
    <xf numFmtId="4" fontId="26" fillId="0" borderId="0" xfId="0" applyNumberFormat="1" applyFont="1" applyBorder="1" applyAlignment="1">
      <alignment horizontal="center" wrapText="1"/>
    </xf>
    <xf numFmtId="4" fontId="7" fillId="0" borderId="0" xfId="0" applyNumberFormat="1" applyFont="1" applyBorder="1" applyAlignment="1" applyProtection="1">
      <alignment horizontal="center"/>
      <protection locked="0"/>
    </xf>
    <xf numFmtId="4" fontId="44" fillId="0" borderId="18" xfId="0" applyNumberFormat="1" applyFont="1" applyBorder="1" applyAlignment="1" applyProtection="1">
      <alignment horizontal="center"/>
      <protection locked="0"/>
    </xf>
    <xf numFmtId="4" fontId="6" fillId="25" borderId="0" xfId="0" applyNumberFormat="1" applyFont="1" applyFill="1" applyBorder="1" applyAlignment="1">
      <alignment horizontal="center" vertical="top" wrapText="1"/>
    </xf>
    <xf numFmtId="4" fontId="7" fillId="0" borderId="0" xfId="0" applyNumberFormat="1" applyFont="1" applyFill="1" applyAlignment="1">
      <alignment horizontal="center"/>
    </xf>
    <xf numFmtId="4" fontId="26" fillId="0" borderId="0" xfId="0" applyNumberFormat="1" applyFont="1" applyFill="1" applyBorder="1" applyAlignment="1">
      <alignment horizontal="center" wrapText="1"/>
    </xf>
    <xf numFmtId="4" fontId="32" fillId="0" borderId="38" xfId="0" applyNumberFormat="1" applyFont="1" applyBorder="1" applyAlignment="1">
      <alignment horizontal="center" vertical="center" wrapText="1"/>
    </xf>
    <xf numFmtId="4" fontId="7" fillId="0" borderId="30" xfId="0" applyNumberFormat="1" applyFont="1" applyBorder="1" applyAlignment="1" applyProtection="1">
      <alignment horizontal="center"/>
      <protection locked="0"/>
    </xf>
  </cellXfs>
  <cellStyles count="73">
    <cellStyle name="20 % – Poudarek1" xfId="1" xr:uid="{00000000-0005-0000-0000-000000000000}"/>
    <cellStyle name="20 % – Poudarek1 2" xfId="46" xr:uid="{00000000-0005-0000-0000-000001000000}"/>
    <cellStyle name="20 % – Poudarek2" xfId="2" xr:uid="{00000000-0005-0000-0000-000002000000}"/>
    <cellStyle name="20 % – Poudarek2 2" xfId="47" xr:uid="{00000000-0005-0000-0000-000003000000}"/>
    <cellStyle name="20 % – Poudarek3" xfId="3" xr:uid="{00000000-0005-0000-0000-000004000000}"/>
    <cellStyle name="20 % – Poudarek3 2" xfId="48" xr:uid="{00000000-0005-0000-0000-000005000000}"/>
    <cellStyle name="20 % – Poudarek4" xfId="4" xr:uid="{00000000-0005-0000-0000-000006000000}"/>
    <cellStyle name="20 % – Poudarek4 2" xfId="49" xr:uid="{00000000-0005-0000-0000-000007000000}"/>
    <cellStyle name="20 % – Poudarek5" xfId="5" xr:uid="{00000000-0005-0000-0000-000008000000}"/>
    <cellStyle name="20 % – Poudarek5 2" xfId="50" xr:uid="{00000000-0005-0000-0000-000009000000}"/>
    <cellStyle name="20 % – Poudarek6" xfId="6" xr:uid="{00000000-0005-0000-0000-00000A000000}"/>
    <cellStyle name="20 % – Poudarek6 2" xfId="51" xr:uid="{00000000-0005-0000-0000-00000B000000}"/>
    <cellStyle name="40 % – Poudarek1" xfId="7" xr:uid="{00000000-0005-0000-0000-00000C000000}"/>
    <cellStyle name="40 % – Poudarek1 2" xfId="52" xr:uid="{00000000-0005-0000-0000-00000D000000}"/>
    <cellStyle name="40 % – Poudarek2" xfId="8" xr:uid="{00000000-0005-0000-0000-00000E000000}"/>
    <cellStyle name="40 % – Poudarek2 2" xfId="53" xr:uid="{00000000-0005-0000-0000-00000F000000}"/>
    <cellStyle name="40 % – Poudarek3" xfId="9" xr:uid="{00000000-0005-0000-0000-000010000000}"/>
    <cellStyle name="40 % – Poudarek3 2" xfId="54" xr:uid="{00000000-0005-0000-0000-000011000000}"/>
    <cellStyle name="40 % – Poudarek4" xfId="10" xr:uid="{00000000-0005-0000-0000-000012000000}"/>
    <cellStyle name="40 % – Poudarek4 2" xfId="55" xr:uid="{00000000-0005-0000-0000-000013000000}"/>
    <cellStyle name="40 % – Poudarek5" xfId="11" xr:uid="{00000000-0005-0000-0000-000014000000}"/>
    <cellStyle name="40 % – Poudarek5 2" xfId="56" xr:uid="{00000000-0005-0000-0000-000015000000}"/>
    <cellStyle name="40 % – Poudarek6" xfId="12" xr:uid="{00000000-0005-0000-0000-000016000000}"/>
    <cellStyle name="40 % – Poudarek6 2" xfId="57" xr:uid="{00000000-0005-0000-0000-000017000000}"/>
    <cellStyle name="60 % – Poudarek1" xfId="13" xr:uid="{00000000-0005-0000-0000-000018000000}"/>
    <cellStyle name="60 % – Poudarek2" xfId="14" xr:uid="{00000000-0005-0000-0000-000019000000}"/>
    <cellStyle name="60 % – Poudarek3" xfId="15" xr:uid="{00000000-0005-0000-0000-00001A000000}"/>
    <cellStyle name="60 % – Poudarek4" xfId="16" xr:uid="{00000000-0005-0000-0000-00001B000000}"/>
    <cellStyle name="60 % – Poudarek5" xfId="17" xr:uid="{00000000-0005-0000-0000-00001C000000}"/>
    <cellStyle name="60 % – Poudarek6" xfId="18" xr:uid="{00000000-0005-0000-0000-00001D000000}"/>
    <cellStyle name="Dobro" xfId="19" xr:uid="{00000000-0005-0000-0000-00001E000000}"/>
    <cellStyle name="Izhod" xfId="20" xr:uid="{00000000-0005-0000-0000-00001F000000}"/>
    <cellStyle name="Naslov" xfId="21" xr:uid="{00000000-0005-0000-0000-000020000000}"/>
    <cellStyle name="Naslov 1" xfId="22" xr:uid="{00000000-0005-0000-0000-000021000000}"/>
    <cellStyle name="Naslov 2" xfId="23" xr:uid="{00000000-0005-0000-0000-000022000000}"/>
    <cellStyle name="Naslov 3" xfId="24" xr:uid="{00000000-0005-0000-0000-000023000000}"/>
    <cellStyle name="Naslov 4" xfId="25" xr:uid="{00000000-0005-0000-0000-000024000000}"/>
    <cellStyle name="Navadno 2" xfId="62" xr:uid="{00000000-0005-0000-0000-000026000000}"/>
    <cellStyle name="Navadno 2 2" xfId="69" xr:uid="{00000000-0005-0000-0000-000027000000}"/>
    <cellStyle name="Navadno 3" xfId="71" xr:uid="{00000000-0005-0000-0000-000028000000}"/>
    <cellStyle name="Nevtralno" xfId="26" xr:uid="{00000000-0005-0000-0000-000029000000}"/>
    <cellStyle name="Normal" xfId="0" builtinId="0"/>
    <cellStyle name="Normal 2" xfId="27" xr:uid="{00000000-0005-0000-0000-00002A000000}"/>
    <cellStyle name="Normal 2 2" xfId="44" xr:uid="{00000000-0005-0000-0000-00002B000000}"/>
    <cellStyle name="Normal 3" xfId="43" xr:uid="{00000000-0005-0000-0000-00002C000000}"/>
    <cellStyle name="Normal 4" xfId="58" xr:uid="{00000000-0005-0000-0000-00002D000000}"/>
    <cellStyle name="Normal 4 2" xfId="61" xr:uid="{00000000-0005-0000-0000-00002E000000}"/>
    <cellStyle name="Normal 4 2 2" xfId="68" xr:uid="{00000000-0005-0000-0000-00002F000000}"/>
    <cellStyle name="Normal 4 3" xfId="60" xr:uid="{00000000-0005-0000-0000-000030000000}"/>
    <cellStyle name="Normal 4 3 2" xfId="67" xr:uid="{00000000-0005-0000-0000-000031000000}"/>
    <cellStyle name="Normal 4 4" xfId="65" xr:uid="{00000000-0005-0000-0000-000032000000}"/>
    <cellStyle name="Normal 5" xfId="59" xr:uid="{00000000-0005-0000-0000-000033000000}"/>
    <cellStyle name="Normal 5 2" xfId="66" xr:uid="{00000000-0005-0000-0000-000034000000}"/>
    <cellStyle name="Normal_SAVA95" xfId="64" xr:uid="{00000000-0005-0000-0000-000035000000}"/>
    <cellStyle name="Opomba" xfId="28" xr:uid="{00000000-0005-0000-0000-000036000000}"/>
    <cellStyle name="Opomba 2" xfId="45" xr:uid="{00000000-0005-0000-0000-000037000000}"/>
    <cellStyle name="Opozorilo" xfId="29" xr:uid="{00000000-0005-0000-0000-000038000000}"/>
    <cellStyle name="Pojasnjevalno besedilo" xfId="30" xr:uid="{00000000-0005-0000-0000-000039000000}"/>
    <cellStyle name="Poudarek1" xfId="31" xr:uid="{00000000-0005-0000-0000-00003A000000}"/>
    <cellStyle name="Poudarek2" xfId="32" xr:uid="{00000000-0005-0000-0000-00003B000000}"/>
    <cellStyle name="Poudarek3" xfId="33" xr:uid="{00000000-0005-0000-0000-00003C000000}"/>
    <cellStyle name="Poudarek4" xfId="34" xr:uid="{00000000-0005-0000-0000-00003D000000}"/>
    <cellStyle name="Poudarek5" xfId="35" xr:uid="{00000000-0005-0000-0000-00003E000000}"/>
    <cellStyle name="Poudarek6" xfId="36" xr:uid="{00000000-0005-0000-0000-00003F000000}"/>
    <cellStyle name="Povezana celica" xfId="37" xr:uid="{00000000-0005-0000-0000-000040000000}"/>
    <cellStyle name="Preveri celico" xfId="38" xr:uid="{00000000-0005-0000-0000-000041000000}"/>
    <cellStyle name="Računanje" xfId="39" xr:uid="{00000000-0005-0000-0000-000042000000}"/>
    <cellStyle name="Slabo" xfId="40" xr:uid="{00000000-0005-0000-0000-000043000000}"/>
    <cellStyle name="Valuta 2" xfId="63" xr:uid="{00000000-0005-0000-0000-000044000000}"/>
    <cellStyle name="Valuta 2 2" xfId="70" xr:uid="{00000000-0005-0000-0000-000045000000}"/>
    <cellStyle name="Valuta 3" xfId="72" xr:uid="{00000000-0005-0000-0000-000046000000}"/>
    <cellStyle name="Vnos" xfId="41" xr:uid="{00000000-0005-0000-0000-000047000000}"/>
    <cellStyle name="Vsota" xfId="42" xr:uid="{00000000-0005-0000-0000-000048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K70"/>
  <sheetViews>
    <sheetView zoomScale="90" zoomScaleNormal="90" workbookViewId="0">
      <selection activeCell="F119" sqref="F119"/>
    </sheetView>
  </sheetViews>
  <sheetFormatPr defaultRowHeight="14.25"/>
  <cols>
    <col min="9" max="9" width="31" customWidth="1"/>
    <col min="10" max="10" width="24.28515625" style="662" customWidth="1"/>
  </cols>
  <sheetData>
    <row r="1" spans="1:11" ht="42.75" customHeight="1">
      <c r="A1" s="927" t="s">
        <v>875</v>
      </c>
      <c r="B1" s="927"/>
      <c r="C1" s="927"/>
      <c r="D1" s="927"/>
      <c r="E1" s="927"/>
      <c r="F1" s="927"/>
      <c r="G1" s="927"/>
      <c r="H1" s="927"/>
      <c r="I1" s="927"/>
      <c r="J1" s="927"/>
    </row>
    <row r="2" spans="1:11">
      <c r="A2" s="7" t="s">
        <v>775</v>
      </c>
      <c r="B2" s="6"/>
      <c r="C2" s="6"/>
      <c r="D2" s="8"/>
      <c r="E2" s="8"/>
      <c r="F2" s="8"/>
      <c r="G2" s="8"/>
      <c r="H2" s="9"/>
      <c r="I2" s="9"/>
      <c r="J2" s="659"/>
    </row>
    <row r="3" spans="1:11" ht="40.5" customHeight="1">
      <c r="J3" s="714" t="s">
        <v>748</v>
      </c>
    </row>
    <row r="4" spans="1:11" ht="51" customHeight="1">
      <c r="A4" s="928" t="s">
        <v>747</v>
      </c>
      <c r="B4" s="929"/>
      <c r="C4" s="929"/>
      <c r="D4" s="929"/>
      <c r="E4" s="929"/>
      <c r="F4" s="929"/>
      <c r="G4" s="929"/>
      <c r="H4" s="929"/>
      <c r="I4" s="929"/>
      <c r="J4" s="930"/>
      <c r="K4" s="672"/>
    </row>
    <row r="5" spans="1:11" ht="18" customHeight="1"/>
    <row r="6" spans="1:11" ht="15.75">
      <c r="A6" s="6"/>
      <c r="B6" s="232"/>
      <c r="C6" s="134"/>
      <c r="D6" s="134"/>
      <c r="E6" s="8"/>
      <c r="F6" s="8"/>
      <c r="G6" s="8"/>
      <c r="H6" s="9"/>
      <c r="I6" s="9"/>
      <c r="J6" s="659"/>
    </row>
    <row r="7" spans="1:11" ht="21">
      <c r="A7" s="333" t="s">
        <v>602</v>
      </c>
      <c r="B7" s="334" t="s">
        <v>603</v>
      </c>
      <c r="C7" s="335"/>
      <c r="D7" s="280"/>
      <c r="E7" s="336"/>
      <c r="F7" s="336"/>
      <c r="G7" s="336"/>
      <c r="H7" s="337"/>
      <c r="I7" s="337"/>
      <c r="J7" s="660"/>
    </row>
    <row r="9" spans="1:11">
      <c r="C9" s="611"/>
      <c r="D9" s="611"/>
      <c r="E9" s="611"/>
      <c r="F9" s="611"/>
      <c r="G9" s="611"/>
      <c r="H9" s="611"/>
      <c r="I9" s="611"/>
      <c r="J9" s="661" t="s">
        <v>605</v>
      </c>
    </row>
    <row r="10" spans="1:11" ht="15">
      <c r="B10" s="658">
        <v>1</v>
      </c>
      <c r="C10" s="932" t="s">
        <v>112</v>
      </c>
      <c r="D10" s="932"/>
      <c r="E10" s="932"/>
      <c r="F10" s="932"/>
      <c r="G10" s="932"/>
      <c r="H10" s="932"/>
      <c r="I10" s="932"/>
      <c r="J10" s="663">
        <f>'1_SPLOŠNE AKTIVNOSTI'!K23</f>
        <v>0</v>
      </c>
    </row>
    <row r="11" spans="1:11" ht="15">
      <c r="B11" s="608"/>
      <c r="C11" s="613" t="s">
        <v>114</v>
      </c>
      <c r="D11" s="612" t="s">
        <v>606</v>
      </c>
      <c r="E11" s="612"/>
      <c r="F11" s="612"/>
      <c r="G11" s="612"/>
      <c r="H11" s="612"/>
      <c r="I11" s="612"/>
      <c r="J11" s="670">
        <f>'1_SPLOŠNE AKTIVNOSTI'!K10</f>
        <v>0</v>
      </c>
    </row>
    <row r="12" spans="1:11" ht="15">
      <c r="B12" s="608"/>
      <c r="C12" s="613" t="s">
        <v>116</v>
      </c>
      <c r="D12" s="612" t="s">
        <v>607</v>
      </c>
      <c r="E12" s="612"/>
      <c r="F12" s="612"/>
      <c r="G12" s="612"/>
      <c r="H12" s="612"/>
      <c r="I12" s="612"/>
      <c r="J12" s="670">
        <f>'1_SPLOŠNE AKTIVNOSTI'!K12</f>
        <v>0</v>
      </c>
    </row>
    <row r="13" spans="1:11" ht="15">
      <c r="B13" s="608"/>
      <c r="C13" s="613" t="s">
        <v>118</v>
      </c>
      <c r="D13" s="612" t="s">
        <v>608</v>
      </c>
      <c r="E13" s="612"/>
      <c r="F13" s="612"/>
      <c r="G13" s="612"/>
      <c r="H13" s="612"/>
      <c r="I13" s="612"/>
      <c r="J13" s="670">
        <f>'1_SPLOŠNE AKTIVNOSTI'!K14</f>
        <v>0</v>
      </c>
    </row>
    <row r="14" spans="1:11" ht="15">
      <c r="B14" s="608"/>
      <c r="C14" s="613" t="s">
        <v>122</v>
      </c>
      <c r="D14" s="612" t="s">
        <v>864</v>
      </c>
      <c r="E14" s="612"/>
      <c r="F14" s="612"/>
      <c r="G14" s="612"/>
      <c r="H14" s="612"/>
      <c r="I14" s="612"/>
      <c r="J14" s="670">
        <f>'1_SPLOŠNE AKTIVNOSTI'!K16</f>
        <v>0</v>
      </c>
    </row>
    <row r="15" spans="1:11" ht="15">
      <c r="B15" s="608"/>
      <c r="C15" s="613" t="s">
        <v>611</v>
      </c>
      <c r="D15" s="612" t="s">
        <v>609</v>
      </c>
      <c r="E15" s="612"/>
      <c r="F15" s="612"/>
      <c r="G15" s="612"/>
      <c r="H15" s="612"/>
      <c r="I15" s="612"/>
      <c r="J15" s="670">
        <f>'1_SPLOŠNE AKTIVNOSTI'!K18</f>
        <v>0</v>
      </c>
    </row>
    <row r="16" spans="1:11" ht="15">
      <c r="B16" s="608"/>
      <c r="C16" s="613" t="s">
        <v>612</v>
      </c>
      <c r="D16" s="612" t="s">
        <v>615</v>
      </c>
      <c r="E16" s="612"/>
      <c r="F16" s="612"/>
      <c r="H16" s="612"/>
      <c r="I16" s="612"/>
      <c r="J16" s="670">
        <f>'1_SPLOŠNE AKTIVNOSTI'!K20</f>
        <v>0</v>
      </c>
    </row>
    <row r="17" spans="2:10" ht="15">
      <c r="B17" s="608"/>
      <c r="C17" s="613" t="s">
        <v>861</v>
      </c>
      <c r="D17" s="612" t="s">
        <v>610</v>
      </c>
      <c r="E17" s="612"/>
      <c r="F17" s="612"/>
      <c r="G17" s="612"/>
      <c r="H17" s="612"/>
      <c r="I17" s="612"/>
      <c r="J17" s="670">
        <f>'1_SPLOŠNE AKTIVNOSTI'!K22</f>
        <v>0</v>
      </c>
    </row>
    <row r="18" spans="2:10" ht="15">
      <c r="B18" s="658">
        <v>2</v>
      </c>
      <c r="C18" s="932" t="s">
        <v>126</v>
      </c>
      <c r="D18" s="932"/>
      <c r="E18" s="932"/>
      <c r="F18" s="932"/>
      <c r="G18" s="932"/>
      <c r="H18" s="932"/>
      <c r="I18" s="932"/>
      <c r="J18" s="663">
        <f>'2_UPRAVNO SERVISNI OBJ.'!K113</f>
        <v>0</v>
      </c>
    </row>
    <row r="19" spans="2:10" ht="15">
      <c r="B19" s="608"/>
      <c r="C19" s="613" t="s">
        <v>623</v>
      </c>
      <c r="D19" s="612" t="s">
        <v>617</v>
      </c>
      <c r="E19" s="612"/>
      <c r="F19" s="612"/>
      <c r="G19" s="612"/>
      <c r="H19" s="612"/>
      <c r="I19" s="612"/>
      <c r="J19" s="670">
        <f>'2_UPRAVNO SERVISNI OBJ.'!K16</f>
        <v>0</v>
      </c>
    </row>
    <row r="20" spans="2:10" ht="15">
      <c r="B20" s="608"/>
      <c r="C20" s="613" t="s">
        <v>624</v>
      </c>
      <c r="D20" s="612" t="s">
        <v>621</v>
      </c>
      <c r="E20" s="612"/>
      <c r="F20" s="612"/>
      <c r="G20" s="612"/>
      <c r="H20" s="612"/>
      <c r="I20" s="612"/>
      <c r="J20" s="670">
        <f>'2_UPRAVNO SERVISNI OBJ.'!K45</f>
        <v>0</v>
      </c>
    </row>
    <row r="21" spans="2:10" ht="15">
      <c r="B21" s="608"/>
      <c r="C21" s="613" t="s">
        <v>625</v>
      </c>
      <c r="D21" s="612" t="s">
        <v>622</v>
      </c>
      <c r="E21" s="612"/>
      <c r="F21" s="612"/>
      <c r="G21" s="612"/>
      <c r="H21" s="612"/>
      <c r="I21" s="612"/>
      <c r="J21" s="670">
        <f>'2_UPRAVNO SERVISNI OBJ.'!K56</f>
        <v>0</v>
      </c>
    </row>
    <row r="22" spans="2:10" ht="15">
      <c r="B22" s="608"/>
      <c r="C22" s="613" t="s">
        <v>626</v>
      </c>
      <c r="D22" s="612" t="s">
        <v>618</v>
      </c>
      <c r="E22" s="612"/>
      <c r="F22" s="612"/>
      <c r="G22" s="612"/>
      <c r="H22" s="612"/>
      <c r="I22" s="612"/>
      <c r="J22" s="670">
        <f>'2_UPRAVNO SERVISNI OBJ.'!K69</f>
        <v>0</v>
      </c>
    </row>
    <row r="23" spans="2:10" ht="15">
      <c r="B23" s="608"/>
      <c r="C23" s="613" t="s">
        <v>627</v>
      </c>
      <c r="D23" s="612" t="s">
        <v>619</v>
      </c>
      <c r="E23" s="612"/>
      <c r="F23" s="612"/>
      <c r="G23" s="612"/>
      <c r="H23" s="612"/>
      <c r="I23" s="612"/>
      <c r="J23" s="670">
        <f>'2_UPRAVNO SERVISNI OBJ.'!K81</f>
        <v>0</v>
      </c>
    </row>
    <row r="24" spans="2:10" ht="15">
      <c r="B24" s="608"/>
      <c r="C24" s="613" t="s">
        <v>628</v>
      </c>
      <c r="D24" s="612" t="s">
        <v>620</v>
      </c>
      <c r="E24" s="612"/>
      <c r="F24" s="612"/>
      <c r="G24" s="612"/>
      <c r="H24" s="612"/>
      <c r="I24" s="612"/>
      <c r="J24" s="670">
        <f>'2_UPRAVNO SERVISNI OBJ.'!K111</f>
        <v>0</v>
      </c>
    </row>
    <row r="25" spans="2:10" ht="15">
      <c r="B25" s="658">
        <v>3</v>
      </c>
      <c r="C25" s="932" t="s">
        <v>604</v>
      </c>
      <c r="D25" s="932"/>
      <c r="E25" s="932"/>
      <c r="F25" s="932"/>
      <c r="G25" s="932"/>
      <c r="H25" s="932"/>
      <c r="I25" s="932"/>
      <c r="J25" s="663">
        <f>'3_TEHNOLOŠKI OBJEKT'!K136</f>
        <v>0</v>
      </c>
    </row>
    <row r="26" spans="2:10" ht="15">
      <c r="B26" s="608"/>
      <c r="C26" s="613" t="s">
        <v>630</v>
      </c>
      <c r="D26" s="612" t="s">
        <v>617</v>
      </c>
      <c r="E26" s="612"/>
      <c r="F26" s="612"/>
      <c r="G26" s="612"/>
      <c r="H26" s="612"/>
      <c r="I26" s="612"/>
      <c r="J26" s="670">
        <f>'3_TEHNOLOŠKI OBJEKT'!K16</f>
        <v>0</v>
      </c>
    </row>
    <row r="27" spans="2:10" ht="15">
      <c r="B27" s="608"/>
      <c r="C27" s="613" t="s">
        <v>631</v>
      </c>
      <c r="D27" s="612" t="s">
        <v>621</v>
      </c>
      <c r="E27" s="612"/>
      <c r="F27" s="612"/>
      <c r="G27" s="612"/>
      <c r="H27" s="612"/>
      <c r="I27" s="612"/>
      <c r="J27" s="670">
        <f>'3_TEHNOLOŠKI OBJEKT'!K45</f>
        <v>0</v>
      </c>
    </row>
    <row r="28" spans="2:10" ht="15">
      <c r="B28" s="608"/>
      <c r="C28" s="613" t="s">
        <v>632</v>
      </c>
      <c r="D28" s="612" t="s">
        <v>622</v>
      </c>
      <c r="E28" s="612"/>
      <c r="F28" s="612"/>
      <c r="G28" s="612"/>
      <c r="H28" s="612"/>
      <c r="I28" s="612"/>
      <c r="J28" s="670">
        <f>'3_TEHNOLOŠKI OBJEKT'!K56</f>
        <v>0</v>
      </c>
    </row>
    <row r="29" spans="2:10" ht="15">
      <c r="B29" s="608"/>
      <c r="C29" s="613" t="s">
        <v>633</v>
      </c>
      <c r="D29" s="612" t="s">
        <v>618</v>
      </c>
      <c r="E29" s="612"/>
      <c r="F29" s="612"/>
      <c r="G29" s="612"/>
      <c r="H29" s="612"/>
      <c r="I29" s="612"/>
      <c r="J29" s="670">
        <f>'3_TEHNOLOŠKI OBJEKT'!K69</f>
        <v>0</v>
      </c>
    </row>
    <row r="30" spans="2:10" ht="15">
      <c r="B30" s="608"/>
      <c r="C30" s="613" t="s">
        <v>634</v>
      </c>
      <c r="D30" s="612" t="s">
        <v>619</v>
      </c>
      <c r="E30" s="612"/>
      <c r="F30" s="612"/>
      <c r="G30" s="612"/>
      <c r="H30" s="612"/>
      <c r="I30" s="612"/>
      <c r="J30" s="670">
        <f>'3_TEHNOLOŠKI OBJEKT'!K77</f>
        <v>0</v>
      </c>
    </row>
    <row r="31" spans="2:10" ht="15">
      <c r="B31" s="608"/>
      <c r="C31" s="613" t="s">
        <v>635</v>
      </c>
      <c r="D31" s="612" t="s">
        <v>629</v>
      </c>
      <c r="E31" s="612"/>
      <c r="F31" s="612"/>
      <c r="G31" s="612"/>
      <c r="H31" s="612"/>
      <c r="I31" s="612"/>
      <c r="J31" s="670">
        <f>'3_TEHNOLOŠKI OBJEKT'!K102</f>
        <v>0</v>
      </c>
    </row>
    <row r="32" spans="2:10" ht="15">
      <c r="B32" s="608"/>
      <c r="C32" s="613" t="s">
        <v>636</v>
      </c>
      <c r="D32" s="612" t="s">
        <v>620</v>
      </c>
      <c r="E32" s="612"/>
      <c r="F32" s="612"/>
      <c r="G32" s="612"/>
      <c r="H32" s="612"/>
      <c r="I32" s="612"/>
      <c r="J32" s="670">
        <f>'3_TEHNOLOŠKI OBJEKT'!K133</f>
        <v>0</v>
      </c>
    </row>
    <row r="33" spans="2:10" ht="15">
      <c r="B33" s="658">
        <v>4</v>
      </c>
      <c r="C33" s="932" t="s">
        <v>776</v>
      </c>
      <c r="D33" s="932"/>
      <c r="E33" s="932"/>
      <c r="F33" s="932"/>
      <c r="G33" s="932"/>
      <c r="H33" s="932"/>
      <c r="I33" s="932"/>
      <c r="J33" s="663">
        <f>'4_SILOS'!K224</f>
        <v>0</v>
      </c>
    </row>
    <row r="34" spans="2:10" ht="15">
      <c r="B34" s="608"/>
      <c r="C34" s="613" t="s">
        <v>351</v>
      </c>
      <c r="D34" s="612" t="s">
        <v>617</v>
      </c>
      <c r="E34" s="612"/>
      <c r="F34" s="612"/>
      <c r="G34" s="612"/>
      <c r="H34" s="612"/>
      <c r="I34" s="612"/>
      <c r="J34" s="670">
        <f>'4_SILOS'!K17</f>
        <v>0</v>
      </c>
    </row>
    <row r="35" spans="2:10" ht="15">
      <c r="B35" s="608"/>
      <c r="C35" s="613" t="s">
        <v>641</v>
      </c>
      <c r="D35" s="612" t="s">
        <v>621</v>
      </c>
      <c r="E35" s="612"/>
      <c r="F35" s="612"/>
      <c r="G35" s="612"/>
      <c r="H35" s="612"/>
      <c r="I35" s="612"/>
      <c r="J35" s="670">
        <f>'4_SILOS'!K47</f>
        <v>0</v>
      </c>
    </row>
    <row r="36" spans="2:10" ht="15">
      <c r="B36" s="608"/>
      <c r="C36" s="613" t="s">
        <v>642</v>
      </c>
      <c r="D36" s="612" t="s">
        <v>622</v>
      </c>
      <c r="E36" s="612"/>
      <c r="F36" s="612"/>
      <c r="G36" s="612"/>
      <c r="H36" s="612"/>
      <c r="I36" s="612"/>
      <c r="J36" s="670">
        <f>'4_SILOS'!K59</f>
        <v>0</v>
      </c>
    </row>
    <row r="37" spans="2:10" ht="15">
      <c r="B37" s="608"/>
      <c r="C37" s="613" t="s">
        <v>643</v>
      </c>
      <c r="D37" s="612" t="s">
        <v>618</v>
      </c>
      <c r="E37" s="612"/>
      <c r="F37" s="612"/>
      <c r="G37" s="612"/>
      <c r="H37" s="612"/>
      <c r="I37" s="612"/>
      <c r="J37" s="670">
        <f>'4_SILOS'!K73</f>
        <v>0</v>
      </c>
    </row>
    <row r="38" spans="2:10" ht="15">
      <c r="B38" s="608"/>
      <c r="C38" s="613" t="s">
        <v>644</v>
      </c>
      <c r="D38" s="612" t="s">
        <v>619</v>
      </c>
      <c r="E38" s="612"/>
      <c r="F38" s="612"/>
      <c r="G38" s="612"/>
      <c r="H38" s="612"/>
      <c r="I38" s="612"/>
      <c r="J38" s="670">
        <f>'4_SILOS'!K86</f>
        <v>0</v>
      </c>
    </row>
    <row r="39" spans="2:10" ht="15">
      <c r="B39" s="608"/>
      <c r="C39" s="613" t="s">
        <v>645</v>
      </c>
      <c r="D39" s="612" t="s">
        <v>637</v>
      </c>
      <c r="E39" s="612"/>
      <c r="F39" s="612"/>
      <c r="G39" s="612"/>
      <c r="H39" s="612"/>
      <c r="I39" s="612"/>
      <c r="J39" s="670">
        <f>'4_SILOS'!K104</f>
        <v>0</v>
      </c>
    </row>
    <row r="40" spans="2:10" ht="15">
      <c r="B40" s="608"/>
      <c r="C40" s="613" t="s">
        <v>646</v>
      </c>
      <c r="D40" s="612" t="s">
        <v>638</v>
      </c>
      <c r="E40" s="612"/>
      <c r="F40" s="612"/>
      <c r="G40" s="612"/>
      <c r="H40" s="612"/>
      <c r="I40" s="612"/>
      <c r="J40" s="670">
        <f>'4_SILOS'!K114</f>
        <v>0</v>
      </c>
    </row>
    <row r="41" spans="2:10" ht="15">
      <c r="B41" s="608"/>
      <c r="C41" s="613" t="s">
        <v>647</v>
      </c>
      <c r="D41" s="612" t="s">
        <v>639</v>
      </c>
      <c r="E41" s="612"/>
      <c r="F41" s="612"/>
      <c r="G41" s="612"/>
      <c r="H41" s="612"/>
      <c r="I41" s="612"/>
      <c r="J41" s="670">
        <f>'4_SILOS'!K124</f>
        <v>0</v>
      </c>
    </row>
    <row r="42" spans="2:10" ht="15">
      <c r="B42" s="608"/>
      <c r="C42" s="613" t="s">
        <v>648</v>
      </c>
      <c r="D42" s="612" t="s">
        <v>620</v>
      </c>
      <c r="E42" s="612"/>
      <c r="F42" s="612"/>
      <c r="G42" s="612"/>
      <c r="H42" s="612"/>
      <c r="I42" s="612"/>
      <c r="J42" s="670">
        <f>'4_SILOS'!K192</f>
        <v>0</v>
      </c>
    </row>
    <row r="43" spans="2:10" ht="15">
      <c r="B43" s="608"/>
      <c r="C43" s="613" t="s">
        <v>649</v>
      </c>
      <c r="D43" s="612" t="s">
        <v>640</v>
      </c>
      <c r="E43" s="612"/>
      <c r="F43" s="612"/>
      <c r="G43" s="612"/>
      <c r="H43" s="612"/>
      <c r="I43" s="612"/>
      <c r="J43" s="670">
        <f>'4_SILOS'!K221</f>
        <v>0</v>
      </c>
    </row>
    <row r="44" spans="2:10" ht="15">
      <c r="B44" s="664">
        <v>5</v>
      </c>
      <c r="C44" s="931" t="s">
        <v>777</v>
      </c>
      <c r="D44" s="931"/>
      <c r="E44" s="931"/>
      <c r="F44" s="931"/>
      <c r="G44" s="931"/>
      <c r="H44" s="931"/>
      <c r="I44" s="931"/>
      <c r="J44" s="665">
        <f>'5_HALA NAD SILOSOM'!K99</f>
        <v>0</v>
      </c>
    </row>
    <row r="45" spans="2:10" ht="15">
      <c r="B45" s="608"/>
      <c r="C45" s="613" t="s">
        <v>724</v>
      </c>
      <c r="D45" s="612" t="s">
        <v>617</v>
      </c>
      <c r="E45" s="612"/>
      <c r="F45" s="612"/>
      <c r="G45" s="612"/>
      <c r="H45" s="612"/>
      <c r="I45" s="612"/>
      <c r="J45" s="670">
        <f>'5_HALA NAD SILOSOM'!K15</f>
        <v>0</v>
      </c>
    </row>
    <row r="46" spans="2:10" ht="15">
      <c r="B46" s="608"/>
      <c r="C46" s="613" t="s">
        <v>725</v>
      </c>
      <c r="D46" s="612" t="s">
        <v>621</v>
      </c>
      <c r="E46" s="612"/>
      <c r="F46" s="612"/>
      <c r="G46" s="612"/>
      <c r="H46" s="612"/>
      <c r="I46" s="612"/>
      <c r="J46" s="670">
        <f>'5_HALA NAD SILOSOM'!K33</f>
        <v>0</v>
      </c>
    </row>
    <row r="47" spans="2:10" ht="15">
      <c r="B47" s="608"/>
      <c r="C47" s="613" t="s">
        <v>726</v>
      </c>
      <c r="D47" s="612" t="s">
        <v>622</v>
      </c>
      <c r="E47" s="612"/>
      <c r="F47" s="612"/>
      <c r="G47" s="612"/>
      <c r="H47" s="612"/>
      <c r="I47" s="612"/>
      <c r="J47" s="670">
        <f>'5_HALA NAD SILOSOM'!K44</f>
        <v>0</v>
      </c>
    </row>
    <row r="48" spans="2:10" ht="15">
      <c r="B48" s="608"/>
      <c r="C48" s="613" t="s">
        <v>727</v>
      </c>
      <c r="D48" s="612" t="s">
        <v>618</v>
      </c>
      <c r="E48" s="612"/>
      <c r="F48" s="612"/>
      <c r="G48" s="612"/>
      <c r="H48" s="612"/>
      <c r="I48" s="612"/>
      <c r="J48" s="670">
        <f>'5_HALA NAD SILOSOM'!K58</f>
        <v>0</v>
      </c>
    </row>
    <row r="49" spans="2:10" ht="15">
      <c r="B49" s="608"/>
      <c r="C49" s="613" t="s">
        <v>728</v>
      </c>
      <c r="D49" s="612" t="s">
        <v>723</v>
      </c>
      <c r="E49" s="612"/>
      <c r="F49" s="612"/>
      <c r="G49" s="612"/>
      <c r="H49" s="612"/>
      <c r="I49" s="612"/>
      <c r="J49" s="670">
        <f>'5_HALA NAD SILOSOM'!K65</f>
        <v>0</v>
      </c>
    </row>
    <row r="50" spans="2:10" ht="15">
      <c r="B50" s="608"/>
      <c r="C50" s="613" t="s">
        <v>729</v>
      </c>
      <c r="D50" s="612" t="s">
        <v>620</v>
      </c>
      <c r="E50" s="612"/>
      <c r="F50" s="612"/>
      <c r="G50" s="612"/>
      <c r="H50" s="612"/>
      <c r="I50" s="612"/>
      <c r="J50" s="670">
        <f>'5_HALA NAD SILOSOM'!K95</f>
        <v>0</v>
      </c>
    </row>
    <row r="51" spans="2:10" ht="15">
      <c r="B51" s="664">
        <v>6</v>
      </c>
      <c r="C51" s="931" t="s">
        <v>746</v>
      </c>
      <c r="D51" s="931"/>
      <c r="E51" s="931"/>
      <c r="F51" s="931"/>
      <c r="G51" s="931"/>
      <c r="H51" s="931"/>
      <c r="I51" s="931"/>
      <c r="J51" s="665">
        <f>'6_INFRASTRUKTURNE URED._zun.u'!K252</f>
        <v>0</v>
      </c>
    </row>
    <row r="52" spans="2:10" ht="15">
      <c r="B52" s="608"/>
      <c r="C52" s="613" t="s">
        <v>6</v>
      </c>
      <c r="D52" s="612" t="s">
        <v>617</v>
      </c>
      <c r="E52" s="612"/>
      <c r="F52" s="612"/>
      <c r="G52" s="612"/>
      <c r="H52" s="612"/>
      <c r="I52" s="612"/>
      <c r="J52" s="670">
        <f>'6_INFRASTRUKTURNE URED._zun.u'!K16</f>
        <v>0</v>
      </c>
    </row>
    <row r="53" spans="2:10" ht="15">
      <c r="B53" s="608"/>
      <c r="C53" s="613" t="s">
        <v>735</v>
      </c>
      <c r="D53" s="612" t="s">
        <v>621</v>
      </c>
      <c r="E53" s="612"/>
      <c r="F53" s="612"/>
      <c r="G53" s="612"/>
      <c r="H53" s="612"/>
      <c r="I53" s="612"/>
      <c r="J53" s="670">
        <f>'6_INFRASTRUKTURNE URED._zun.u'!K63</f>
        <v>0</v>
      </c>
    </row>
    <row r="54" spans="2:10" ht="15">
      <c r="B54" s="608"/>
      <c r="C54" s="613" t="s">
        <v>736</v>
      </c>
      <c r="D54" s="612" t="s">
        <v>622</v>
      </c>
      <c r="E54" s="612"/>
      <c r="F54" s="612"/>
      <c r="G54" s="612"/>
      <c r="H54" s="612"/>
      <c r="I54" s="612"/>
      <c r="J54" s="670">
        <f>'6_INFRASTRUKTURNE URED._zun.u'!K74</f>
        <v>0</v>
      </c>
    </row>
    <row r="55" spans="2:10" ht="15">
      <c r="B55" s="608"/>
      <c r="C55" s="613" t="s">
        <v>737</v>
      </c>
      <c r="D55" s="612" t="s">
        <v>618</v>
      </c>
      <c r="E55" s="612"/>
      <c r="F55" s="612"/>
      <c r="G55" s="612"/>
      <c r="H55" s="612"/>
      <c r="I55" s="612"/>
      <c r="J55" s="670">
        <f>'6_INFRASTRUKTURNE URED._zun.u'!K88</f>
        <v>0</v>
      </c>
    </row>
    <row r="56" spans="2:10" ht="15">
      <c r="B56" s="608"/>
      <c r="C56" s="613" t="s">
        <v>738</v>
      </c>
      <c r="D56" s="612" t="s">
        <v>619</v>
      </c>
      <c r="E56" s="612"/>
      <c r="F56" s="612"/>
      <c r="G56" s="612"/>
      <c r="H56" s="612"/>
      <c r="I56" s="612"/>
      <c r="J56" s="670">
        <f>'6_INFRASTRUKTURNE URED._zun.u'!K98</f>
        <v>0</v>
      </c>
    </row>
    <row r="57" spans="2:10" ht="15">
      <c r="B57" s="608"/>
      <c r="C57" s="613" t="s">
        <v>739</v>
      </c>
      <c r="D57" s="612" t="s">
        <v>637</v>
      </c>
      <c r="E57" s="612"/>
      <c r="F57" s="612"/>
      <c r="G57" s="612"/>
      <c r="H57" s="612"/>
      <c r="I57" s="612"/>
      <c r="J57" s="670">
        <f>'6_INFRASTRUKTURNE URED._zun.u'!K112</f>
        <v>0</v>
      </c>
    </row>
    <row r="58" spans="2:10" ht="15">
      <c r="B58" s="608"/>
      <c r="C58" s="613" t="s">
        <v>740</v>
      </c>
      <c r="D58" s="612" t="s">
        <v>730</v>
      </c>
      <c r="E58" s="612"/>
      <c r="F58" s="612"/>
      <c r="G58" s="612"/>
      <c r="H58" s="612"/>
      <c r="I58" s="612"/>
      <c r="J58" s="670">
        <f>'6_INFRASTRUKTURNE URED._zun.u'!K163</f>
        <v>0</v>
      </c>
    </row>
    <row r="59" spans="2:10" ht="15">
      <c r="B59" s="608"/>
      <c r="C59" s="613" t="s">
        <v>741</v>
      </c>
      <c r="D59" s="612" t="s">
        <v>731</v>
      </c>
      <c r="E59" s="612"/>
      <c r="F59" s="612"/>
      <c r="G59" s="612"/>
      <c r="H59" s="612"/>
      <c r="I59" s="612"/>
      <c r="J59" s="670">
        <f>'6_INFRASTRUKTURNE URED._zun.u'!K182</f>
        <v>0</v>
      </c>
    </row>
    <row r="60" spans="2:10" ht="15">
      <c r="B60" s="608"/>
      <c r="C60" s="613" t="s">
        <v>742</v>
      </c>
      <c r="D60" s="612" t="s">
        <v>732</v>
      </c>
      <c r="E60" s="612"/>
      <c r="F60" s="612"/>
      <c r="G60" s="612"/>
      <c r="H60" s="612"/>
      <c r="I60" s="612"/>
      <c r="J60" s="670">
        <f>'6_INFRASTRUKTURNE URED._zun.u'!K195</f>
        <v>0</v>
      </c>
    </row>
    <row r="61" spans="2:10" ht="15">
      <c r="B61" s="608"/>
      <c r="C61" s="613" t="s">
        <v>743</v>
      </c>
      <c r="D61" s="612" t="s">
        <v>733</v>
      </c>
      <c r="E61" s="612"/>
      <c r="F61" s="612"/>
      <c r="G61" s="612"/>
      <c r="H61" s="612"/>
      <c r="I61" s="612"/>
      <c r="J61" s="670">
        <f>'6_INFRASTRUKTURNE URED._zun.u'!K208</f>
        <v>0</v>
      </c>
    </row>
    <row r="62" spans="2:10" ht="15">
      <c r="B62" s="608"/>
      <c r="C62" s="613" t="s">
        <v>744</v>
      </c>
      <c r="D62" s="612" t="s">
        <v>734</v>
      </c>
      <c r="E62" s="612"/>
      <c r="F62" s="612"/>
      <c r="G62" s="612"/>
      <c r="H62" s="612"/>
      <c r="I62" s="612"/>
      <c r="J62" s="670">
        <f>'6_INFRASTRUKTURNE URED._zun.u'!K222</f>
        <v>0</v>
      </c>
    </row>
    <row r="63" spans="2:10" ht="15">
      <c r="B63" s="608"/>
      <c r="C63" s="613" t="s">
        <v>745</v>
      </c>
      <c r="D63" s="612" t="s">
        <v>620</v>
      </c>
      <c r="E63" s="612"/>
      <c r="F63" s="612"/>
      <c r="G63" s="612"/>
      <c r="H63" s="612"/>
      <c r="I63" s="612"/>
      <c r="J63" s="670">
        <f>'6_INFRASTRUKTURNE URED._zun.u'!K249</f>
        <v>0</v>
      </c>
    </row>
    <row r="64" spans="2:10" ht="15">
      <c r="B64" s="664">
        <v>7</v>
      </c>
      <c r="C64" s="931" t="s">
        <v>812</v>
      </c>
      <c r="D64" s="931"/>
      <c r="E64" s="931"/>
      <c r="F64" s="931"/>
      <c r="G64" s="931"/>
      <c r="H64" s="931"/>
      <c r="I64" s="931"/>
      <c r="J64" s="665">
        <f>J65+J66+J67</f>
        <v>0</v>
      </c>
    </row>
    <row r="65" spans="2:10" ht="15">
      <c r="B65" s="816"/>
      <c r="C65" s="613" t="s">
        <v>851</v>
      </c>
      <c r="D65" s="612" t="s">
        <v>617</v>
      </c>
      <c r="E65" s="612"/>
      <c r="F65" s="612"/>
      <c r="G65" s="817"/>
      <c r="H65" s="817"/>
      <c r="I65" s="817"/>
      <c r="J65" s="670">
        <f>'7_PORTALNO DVIGALO'!K14</f>
        <v>0</v>
      </c>
    </row>
    <row r="66" spans="2:10" ht="15">
      <c r="B66" s="816"/>
      <c r="C66" s="613" t="s">
        <v>852</v>
      </c>
      <c r="D66" s="612" t="s">
        <v>854</v>
      </c>
      <c r="E66" s="612"/>
      <c r="F66" s="612"/>
      <c r="G66" s="817"/>
      <c r="H66" s="817"/>
      <c r="I66" s="817"/>
      <c r="J66" s="670">
        <f>'7_PORTALNO DVIGALO'!K29</f>
        <v>0</v>
      </c>
    </row>
    <row r="67" spans="2:10" ht="15">
      <c r="B67" s="608"/>
      <c r="C67" s="613" t="s">
        <v>853</v>
      </c>
      <c r="D67" s="612" t="s">
        <v>855</v>
      </c>
      <c r="E67" s="612"/>
      <c r="F67" s="612"/>
      <c r="G67" s="612"/>
      <c r="H67" s="612"/>
      <c r="I67" s="612"/>
      <c r="J67" s="670">
        <f>'7_PORTALNO DVIGALO'!K40</f>
        <v>0</v>
      </c>
    </row>
    <row r="68" spans="2:10" ht="15">
      <c r="B68" s="664">
        <v>8</v>
      </c>
      <c r="C68" s="931" t="s">
        <v>123</v>
      </c>
      <c r="D68" s="931"/>
      <c r="E68" s="931"/>
      <c r="F68" s="931"/>
      <c r="G68" s="931"/>
      <c r="H68" s="931"/>
      <c r="I68" s="931"/>
      <c r="J68" s="665">
        <f>'8_Geodetska dela'!I27</f>
        <v>0</v>
      </c>
    </row>
    <row r="69" spans="2:10" ht="30" customHeight="1" thickBot="1">
      <c r="B69" s="666"/>
      <c r="C69" s="667" t="s">
        <v>94</v>
      </c>
      <c r="D69" s="667"/>
      <c r="E69" s="667"/>
      <c r="F69" s="667"/>
      <c r="G69" s="667"/>
      <c r="H69" s="667"/>
      <c r="I69" s="668"/>
      <c r="J69" s="669">
        <f>J68+J51+J44+J33+J25+J18+J10</f>
        <v>0</v>
      </c>
    </row>
    <row r="70" spans="2:10" ht="15" thickTop="1"/>
  </sheetData>
  <sheetProtection algorithmName="SHA-512" hashValue="dRD6F8HOSeEhP8LVc4vPxwEp7nIAlJt93BsFWV8ogwyedSuwt0YfyxKNYof/CRYlY2r70f7Gi/H37eHyjrc6+A==" saltValue="la1pURb963Peyly59jz2sg==" spinCount="100000" sheet="1" objects="1" scenarios="1"/>
  <mergeCells count="10">
    <mergeCell ref="A1:J1"/>
    <mergeCell ref="A4:J4"/>
    <mergeCell ref="C68:I68"/>
    <mergeCell ref="C10:I10"/>
    <mergeCell ref="C18:I18"/>
    <mergeCell ref="C25:I25"/>
    <mergeCell ref="C33:I33"/>
    <mergeCell ref="C44:I44"/>
    <mergeCell ref="C51:I51"/>
    <mergeCell ref="C64:I64"/>
  </mergeCells>
  <phoneticPr fontId="59" type="noConversion"/>
  <pageMargins left="0.7" right="0.7" top="0.75" bottom="0.75" header="0.3" footer="0.3"/>
  <pageSetup paperSize="9" scale="64" orientation="portrait"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K38"/>
  <sheetViews>
    <sheetView view="pageBreakPreview" topLeftCell="A7" zoomScale="120" zoomScaleNormal="80" zoomScaleSheetLayoutView="120" workbookViewId="0">
      <selection activeCell="J10" sqref="J10"/>
    </sheetView>
  </sheetViews>
  <sheetFormatPr defaultColWidth="9.140625" defaultRowHeight="12.75"/>
  <cols>
    <col min="1" max="1" width="9.140625" style="6" customWidth="1"/>
    <col min="2" max="2" width="46.28515625" style="6" customWidth="1"/>
    <col min="3" max="3" width="8.7109375" style="6" customWidth="1"/>
    <col min="4" max="4" width="19.85546875" style="8" customWidth="1"/>
    <col min="5" max="5" width="12.7109375" style="8" customWidth="1"/>
    <col min="6" max="7" width="9.85546875" style="8" customWidth="1"/>
    <col min="8" max="8" width="15" style="9" customWidth="1"/>
    <col min="9" max="9" width="7.28515625" style="9" customWidth="1"/>
    <col min="10" max="10" width="12.7109375" style="1" customWidth="1"/>
    <col min="11" max="11" width="15" style="1" customWidth="1"/>
    <col min="12" max="16384" width="9.140625" style="1"/>
  </cols>
  <sheetData>
    <row r="1" spans="1:11" ht="18">
      <c r="A1" s="99" t="s">
        <v>875</v>
      </c>
    </row>
    <row r="2" spans="1:11">
      <c r="A2" s="7" t="s">
        <v>775</v>
      </c>
    </row>
    <row r="3" spans="1:11" ht="15.75">
      <c r="B3" s="135"/>
      <c r="C3" s="134"/>
      <c r="D3" s="134"/>
    </row>
    <row r="4" spans="1:11" ht="21">
      <c r="A4" s="333" t="s">
        <v>111</v>
      </c>
      <c r="B4" s="334" t="s">
        <v>112</v>
      </c>
      <c r="C4" s="335"/>
      <c r="D4" s="280"/>
      <c r="E4" s="336"/>
      <c r="F4" s="336"/>
      <c r="G4" s="336"/>
      <c r="H4" s="337"/>
      <c r="I4" s="337"/>
      <c r="J4" s="305"/>
      <c r="K4" s="305"/>
    </row>
    <row r="5" spans="1:11" s="2" customFormat="1" ht="13.5" thickBot="1">
      <c r="A5" s="20"/>
      <c r="B5" s="17"/>
      <c r="C5" s="10"/>
      <c r="D5" s="18"/>
      <c r="E5" s="18"/>
      <c r="F5" s="100"/>
      <c r="G5" s="100"/>
      <c r="H5" s="115"/>
      <c r="I5" s="21"/>
      <c r="J5" s="101"/>
      <c r="K5" s="101"/>
    </row>
    <row r="6" spans="1:11" ht="24.75" customHeight="1">
      <c r="A6" s="940" t="s">
        <v>31</v>
      </c>
      <c r="B6" s="948" t="s">
        <v>245</v>
      </c>
      <c r="C6" s="949"/>
      <c r="D6" s="942" t="s">
        <v>11</v>
      </c>
      <c r="E6" s="944" t="s">
        <v>12</v>
      </c>
      <c r="F6" s="946" t="s">
        <v>35</v>
      </c>
      <c r="G6" s="947"/>
      <c r="H6" s="933" t="s">
        <v>37</v>
      </c>
      <c r="I6" s="934"/>
      <c r="J6" s="935" t="s">
        <v>38</v>
      </c>
      <c r="K6" s="936"/>
    </row>
    <row r="7" spans="1:11" ht="24.75" thickBot="1">
      <c r="A7" s="941"/>
      <c r="B7" s="950"/>
      <c r="C7" s="951"/>
      <c r="D7" s="943"/>
      <c r="E7" s="945"/>
      <c r="F7" s="102" t="s">
        <v>36</v>
      </c>
      <c r="G7" s="103" t="s">
        <v>120</v>
      </c>
      <c r="H7" s="116" t="s">
        <v>39</v>
      </c>
      <c r="I7" s="104" t="s">
        <v>40</v>
      </c>
      <c r="J7" s="860" t="s">
        <v>81</v>
      </c>
      <c r="K7" s="142" t="s">
        <v>41</v>
      </c>
    </row>
    <row r="8" spans="1:11" ht="15.75">
      <c r="A8" s="208" t="s">
        <v>113</v>
      </c>
      <c r="B8" s="209" t="s">
        <v>858</v>
      </c>
      <c r="C8" s="210"/>
      <c r="D8" s="211"/>
      <c r="E8" s="211"/>
      <c r="F8" s="211"/>
      <c r="G8" s="211"/>
      <c r="H8" s="212"/>
      <c r="I8" s="211"/>
      <c r="J8" s="861"/>
      <c r="K8" s="219"/>
    </row>
    <row r="9" spans="1:11" ht="15.75">
      <c r="A9" s="213" t="s">
        <v>114</v>
      </c>
      <c r="B9" s="214" t="s">
        <v>119</v>
      </c>
      <c r="C9" s="215"/>
      <c r="D9" s="216"/>
      <c r="E9" s="216"/>
      <c r="F9" s="216"/>
      <c r="G9" s="216"/>
      <c r="H9" s="217"/>
      <c r="I9" s="216"/>
      <c r="J9" s="862"/>
      <c r="K9" s="218"/>
    </row>
    <row r="10" spans="1:11" ht="86.25" customHeight="1">
      <c r="A10" s="282" t="s">
        <v>246</v>
      </c>
      <c r="B10" s="952" t="s">
        <v>873</v>
      </c>
      <c r="C10" s="953"/>
      <c r="D10" s="281" t="s">
        <v>115</v>
      </c>
      <c r="E10" s="61" t="s">
        <v>28</v>
      </c>
      <c r="F10" s="98" t="s">
        <v>88</v>
      </c>
      <c r="G10" s="29">
        <v>36</v>
      </c>
      <c r="H10" s="98" t="s">
        <v>89</v>
      </c>
      <c r="I10" s="260">
        <f>+G10*2</f>
        <v>72</v>
      </c>
      <c r="J10" s="859"/>
      <c r="K10" s="167">
        <f>+I10*J10</f>
        <v>0</v>
      </c>
    </row>
    <row r="11" spans="1:11" ht="15.75">
      <c r="A11" s="283" t="s">
        <v>116</v>
      </c>
      <c r="B11" s="287" t="s">
        <v>117</v>
      </c>
      <c r="C11" s="286"/>
      <c r="D11" s="216"/>
      <c r="E11" s="216"/>
      <c r="F11" s="216"/>
      <c r="G11" s="216"/>
      <c r="H11" s="217"/>
      <c r="I11" s="216"/>
      <c r="J11" s="863"/>
      <c r="K11" s="218"/>
    </row>
    <row r="12" spans="1:11" ht="86.25" customHeight="1">
      <c r="A12" s="282" t="s">
        <v>247</v>
      </c>
      <c r="B12" s="952" t="s">
        <v>873</v>
      </c>
      <c r="C12" s="953"/>
      <c r="D12" s="281" t="s">
        <v>115</v>
      </c>
      <c r="E12" s="61" t="s">
        <v>28</v>
      </c>
      <c r="F12" s="98" t="s">
        <v>88</v>
      </c>
      <c r="G12" s="29">
        <v>36</v>
      </c>
      <c r="H12" s="614" t="s">
        <v>385</v>
      </c>
      <c r="I12" s="220">
        <v>144</v>
      </c>
      <c r="J12" s="864"/>
      <c r="K12" s="167">
        <f>+I12*J12</f>
        <v>0</v>
      </c>
    </row>
    <row r="13" spans="1:11" ht="15.75">
      <c r="A13" s="283" t="s">
        <v>118</v>
      </c>
      <c r="B13" s="284" t="s">
        <v>121</v>
      </c>
      <c r="C13" s="285"/>
      <c r="D13" s="216"/>
      <c r="E13" s="216"/>
      <c r="F13" s="216"/>
      <c r="G13" s="216"/>
      <c r="H13" s="217"/>
      <c r="I13" s="216"/>
      <c r="J13" s="863"/>
      <c r="K13" s="218"/>
    </row>
    <row r="14" spans="1:11" ht="86.25" customHeight="1">
      <c r="A14" s="282" t="s">
        <v>248</v>
      </c>
      <c r="B14" s="952" t="s">
        <v>873</v>
      </c>
      <c r="C14" s="953"/>
      <c r="D14" s="281" t="s">
        <v>115</v>
      </c>
      <c r="E14" s="61" t="s">
        <v>28</v>
      </c>
      <c r="F14" s="98" t="s">
        <v>88</v>
      </c>
      <c r="G14" s="29">
        <v>18</v>
      </c>
      <c r="H14" s="98" t="s">
        <v>89</v>
      </c>
      <c r="I14" s="260">
        <f>+G14*2</f>
        <v>36</v>
      </c>
      <c r="J14" s="859"/>
      <c r="K14" s="167">
        <f>+I14*J14</f>
        <v>0</v>
      </c>
    </row>
    <row r="15" spans="1:11" ht="15.75" customHeight="1">
      <c r="A15" s="283" t="s">
        <v>122</v>
      </c>
      <c r="B15" s="955" t="s">
        <v>859</v>
      </c>
      <c r="C15" s="956"/>
      <c r="D15" s="216"/>
      <c r="E15" s="216"/>
      <c r="F15" s="216"/>
      <c r="G15" s="216"/>
      <c r="H15" s="217"/>
      <c r="I15" s="216"/>
      <c r="J15" s="863"/>
      <c r="K15" s="218"/>
    </row>
    <row r="16" spans="1:11" ht="75.75" customHeight="1">
      <c r="A16" s="282" t="s">
        <v>249</v>
      </c>
      <c r="B16" s="952" t="s">
        <v>873</v>
      </c>
      <c r="C16" s="953"/>
      <c r="D16" s="281" t="s">
        <v>115</v>
      </c>
      <c r="E16" s="61" t="s">
        <v>28</v>
      </c>
      <c r="F16" s="98" t="s">
        <v>88</v>
      </c>
      <c r="G16" s="29">
        <v>9</v>
      </c>
      <c r="H16" s="98" t="s">
        <v>89</v>
      </c>
      <c r="I16" s="260">
        <f>+G16*2</f>
        <v>18</v>
      </c>
      <c r="J16" s="859"/>
      <c r="K16" s="167">
        <f>+I16*J16</f>
        <v>0</v>
      </c>
    </row>
    <row r="17" spans="1:11" ht="15.75">
      <c r="A17" s="283" t="s">
        <v>611</v>
      </c>
      <c r="B17" s="287" t="s">
        <v>123</v>
      </c>
      <c r="C17" s="286"/>
      <c r="D17" s="216"/>
      <c r="E17" s="216"/>
      <c r="F17" s="216"/>
      <c r="G17" s="216"/>
      <c r="H17" s="217"/>
      <c r="I17" s="216"/>
      <c r="J17" s="863"/>
      <c r="K17" s="218"/>
    </row>
    <row r="18" spans="1:11" ht="86.25" customHeight="1">
      <c r="A18" s="282" t="s">
        <v>860</v>
      </c>
      <c r="B18" s="952" t="s">
        <v>873</v>
      </c>
      <c r="C18" s="953"/>
      <c r="D18" s="281" t="s">
        <v>115</v>
      </c>
      <c r="E18" s="61" t="s">
        <v>28</v>
      </c>
      <c r="F18" s="98" t="s">
        <v>88</v>
      </c>
      <c r="G18" s="29">
        <v>18</v>
      </c>
      <c r="H18" s="98" t="s">
        <v>124</v>
      </c>
      <c r="I18" s="220">
        <v>18</v>
      </c>
      <c r="J18" s="864"/>
      <c r="K18" s="610">
        <f>+I18*J18</f>
        <v>0</v>
      </c>
    </row>
    <row r="19" spans="1:11" ht="18.75" customHeight="1">
      <c r="A19" s="851" t="s">
        <v>612</v>
      </c>
      <c r="B19" s="852" t="s">
        <v>616</v>
      </c>
      <c r="C19" s="853"/>
      <c r="D19" s="854"/>
      <c r="E19" s="854"/>
      <c r="F19" s="854"/>
      <c r="G19" s="854"/>
      <c r="H19" s="855"/>
      <c r="I19" s="854"/>
      <c r="J19" s="865"/>
      <c r="K19" s="377"/>
    </row>
    <row r="20" spans="1:11" ht="125.25" customHeight="1">
      <c r="A20" s="282" t="s">
        <v>613</v>
      </c>
      <c r="B20" s="954" t="s">
        <v>876</v>
      </c>
      <c r="C20" s="954"/>
      <c r="D20" s="281" t="s">
        <v>115</v>
      </c>
      <c r="E20" s="61" t="s">
        <v>28</v>
      </c>
      <c r="F20" s="614" t="s">
        <v>614</v>
      </c>
      <c r="G20" s="382">
        <v>7</v>
      </c>
      <c r="H20" s="671"/>
      <c r="I20" s="220">
        <v>1</v>
      </c>
      <c r="J20" s="864"/>
      <c r="K20" s="610">
        <f>I20*J20</f>
        <v>0</v>
      </c>
    </row>
    <row r="21" spans="1:11" ht="17.25" customHeight="1">
      <c r="A21" s="851" t="s">
        <v>861</v>
      </c>
      <c r="B21" s="852" t="s">
        <v>340</v>
      </c>
      <c r="C21" s="853"/>
      <c r="D21" s="854"/>
      <c r="E21" s="854"/>
      <c r="F21" s="854"/>
      <c r="G21" s="854"/>
      <c r="H21" s="855"/>
      <c r="I21" s="854"/>
      <c r="J21" s="865"/>
      <c r="K21" s="377"/>
    </row>
    <row r="22" spans="1:11" ht="27" customHeight="1">
      <c r="A22" s="716" t="s">
        <v>863</v>
      </c>
      <c r="B22" s="469" t="s">
        <v>862</v>
      </c>
      <c r="C22" s="469"/>
      <c r="D22" s="61"/>
      <c r="E22" s="61"/>
      <c r="F22" s="61"/>
      <c r="G22" s="29"/>
      <c r="H22" s="61"/>
      <c r="I22" s="382">
        <v>1</v>
      </c>
      <c r="J22" s="859"/>
      <c r="K22" s="167">
        <f>+I22*J22</f>
        <v>0</v>
      </c>
    </row>
    <row r="23" spans="1:11" ht="26.45" customHeight="1" thickBot="1">
      <c r="A23" s="31"/>
      <c r="B23" s="17"/>
      <c r="C23" s="10"/>
      <c r="D23" s="18"/>
      <c r="E23" s="18"/>
      <c r="F23" s="197" t="s">
        <v>94</v>
      </c>
      <c r="G23" s="937" t="str">
        <f>+B8</f>
        <v>KONZULTACIJE IN SPREMLJAVA:</v>
      </c>
      <c r="H23" s="938"/>
      <c r="I23" s="938"/>
      <c r="J23" s="939"/>
      <c r="K23" s="221">
        <f>SUM(K10:K22)</f>
        <v>0</v>
      </c>
    </row>
    <row r="24" spans="1:11" ht="12.75" customHeight="1">
      <c r="A24" s="31"/>
      <c r="B24" s="17"/>
      <c r="C24" s="10"/>
      <c r="D24" s="18"/>
      <c r="E24" s="18"/>
      <c r="F24" s="186"/>
      <c r="G24" s="18"/>
      <c r="H24" s="19"/>
      <c r="I24" s="187"/>
      <c r="J24" s="2"/>
      <c r="K24" s="288"/>
    </row>
    <row r="25" spans="1:11" ht="12.75" customHeight="1">
      <c r="A25" s="31"/>
      <c r="B25" s="17"/>
      <c r="C25" s="10"/>
      <c r="D25" s="18"/>
      <c r="E25" s="18"/>
      <c r="F25" s="186"/>
      <c r="G25" s="18"/>
      <c r="H25" s="19"/>
      <c r="I25" s="187"/>
      <c r="J25" s="2"/>
      <c r="K25" s="174"/>
    </row>
    <row r="27" spans="1:11" ht="47.25" customHeight="1">
      <c r="I27" s="173"/>
      <c r="J27" s="2"/>
    </row>
    <row r="28" spans="1:11">
      <c r="I28" s="19"/>
      <c r="J28" s="2"/>
    </row>
    <row r="29" spans="1:11">
      <c r="I29" s="19"/>
      <c r="J29" s="2"/>
    </row>
    <row r="30" spans="1:11">
      <c r="I30" s="19"/>
      <c r="J30" s="2"/>
    </row>
    <row r="31" spans="1:11">
      <c r="J31" s="593"/>
    </row>
    <row r="38" spans="7:7">
      <c r="G38" s="591"/>
    </row>
  </sheetData>
  <sheetProtection algorithmName="SHA-512" hashValue="//5oLsS2gdIOD/syI1HCr83TikEE9MetDLHC+DK75Z+0Wfvjr//2GYkB7r8UlUUWUF7WrjNrdaqcm1qj7cuh6g==" saltValue="eEbX9qCffwFu7AtuWyaSuw==" spinCount="100000" sheet="1" objects="1" scenarios="1"/>
  <mergeCells count="15">
    <mergeCell ref="H6:I6"/>
    <mergeCell ref="J6:K6"/>
    <mergeCell ref="G23:J23"/>
    <mergeCell ref="A6:A7"/>
    <mergeCell ref="D6:D7"/>
    <mergeCell ref="E6:E7"/>
    <mergeCell ref="F6:G6"/>
    <mergeCell ref="B6:C7"/>
    <mergeCell ref="B10:C10"/>
    <mergeCell ref="B12:C12"/>
    <mergeCell ref="B14:C14"/>
    <mergeCell ref="B18:C18"/>
    <mergeCell ref="B20:C20"/>
    <mergeCell ref="B16:C16"/>
    <mergeCell ref="B15:C15"/>
  </mergeCells>
  <pageMargins left="0.78740157480314965" right="0.19685039370078741" top="0.78740157480314965" bottom="0.78740157480314965" header="0.43307086614173229" footer="0.43307086614173229"/>
  <pageSetup paperSize="9" scale="57" fitToHeight="3" orientation="landscape" r:id="rId1"/>
  <headerFooter alignWithMargins="0">
    <oddHeader>&amp;Rstran &amp;P/6</oddHeader>
    <oddFooter>&amp;L&amp;F&amp;R&amp;A</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M141"/>
  <sheetViews>
    <sheetView view="pageBreakPreview" topLeftCell="A90" zoomScale="120" zoomScaleNormal="80" zoomScaleSheetLayoutView="120" workbookViewId="0">
      <selection activeCell="J94" sqref="J94:J104"/>
    </sheetView>
  </sheetViews>
  <sheetFormatPr defaultColWidth="9.140625" defaultRowHeight="12.75"/>
  <cols>
    <col min="1" max="1" width="9.140625" style="6" customWidth="1"/>
    <col min="2" max="2" width="15.7109375" style="6" customWidth="1"/>
    <col min="3" max="3" width="36.140625" style="6" customWidth="1"/>
    <col min="4" max="4" width="27.7109375" style="8" customWidth="1"/>
    <col min="5" max="5" width="15.7109375" style="8" customWidth="1"/>
    <col min="6" max="6" width="11.140625" style="8" customWidth="1"/>
    <col min="7" max="7" width="14.140625" style="8" customWidth="1"/>
    <col min="8" max="8" width="24.5703125" style="9" customWidth="1"/>
    <col min="9" max="9" width="11.7109375" style="9" customWidth="1"/>
    <col min="10" max="10" width="9.85546875" style="1" bestFit="1" customWidth="1"/>
    <col min="11" max="11" width="12.5703125" style="1" customWidth="1"/>
    <col min="12" max="12" width="18.5703125" style="1" customWidth="1"/>
    <col min="13" max="16384" width="9.140625" style="1"/>
  </cols>
  <sheetData>
    <row r="1" spans="1:11" ht="18">
      <c r="A1" s="99" t="s">
        <v>875</v>
      </c>
    </row>
    <row r="2" spans="1:11">
      <c r="A2" s="7" t="s">
        <v>775</v>
      </c>
    </row>
    <row r="3" spans="1:11">
      <c r="B3" s="10"/>
    </row>
    <row r="4" spans="1:11" ht="15.75">
      <c r="B4" s="135"/>
      <c r="C4" s="134"/>
      <c r="D4" s="134"/>
    </row>
    <row r="5" spans="1:11" ht="21">
      <c r="A5" s="331" t="s">
        <v>125</v>
      </c>
      <c r="B5" s="332" t="s">
        <v>126</v>
      </c>
      <c r="D5" s="134"/>
      <c r="E5" s="11"/>
      <c r="F5" s="11"/>
      <c r="G5" s="11"/>
      <c r="H5" s="12"/>
      <c r="I5" s="12"/>
    </row>
    <row r="6" spans="1:11">
      <c r="B6" s="13"/>
      <c r="C6" s="14"/>
      <c r="D6" s="15"/>
      <c r="E6" s="15"/>
      <c r="F6" s="15"/>
      <c r="G6" s="15"/>
      <c r="H6" s="16"/>
      <c r="I6" s="16"/>
    </row>
    <row r="8" spans="1:11" ht="15.75">
      <c r="A8" s="156" t="s">
        <v>764</v>
      </c>
      <c r="B8" s="149"/>
      <c r="C8" s="157"/>
      <c r="D8" s="155"/>
      <c r="E8" s="155"/>
      <c r="F8" s="155"/>
      <c r="G8" s="155"/>
      <c r="H8" s="158"/>
      <c r="I8" s="158"/>
      <c r="J8" s="154"/>
      <c r="K8" s="154"/>
    </row>
    <row r="9" spans="1:11" s="2" customFormat="1" ht="13.5" thickBot="1">
      <c r="A9" s="20"/>
      <c r="B9" s="17"/>
      <c r="C9" s="10"/>
      <c r="D9" s="18"/>
      <c r="E9" s="18"/>
      <c r="F9" s="100"/>
      <c r="G9" s="100"/>
      <c r="H9" s="115"/>
      <c r="I9" s="21"/>
      <c r="J9" s="101"/>
      <c r="K9" s="101"/>
    </row>
    <row r="10" spans="1:11" ht="24.75" customHeight="1">
      <c r="A10" s="940" t="s">
        <v>31</v>
      </c>
      <c r="B10" s="944" t="s">
        <v>30</v>
      </c>
      <c r="C10" s="942" t="s">
        <v>0</v>
      </c>
      <c r="D10" s="942" t="s">
        <v>11</v>
      </c>
      <c r="E10" s="944" t="s">
        <v>12</v>
      </c>
      <c r="F10" s="946" t="s">
        <v>35</v>
      </c>
      <c r="G10" s="947"/>
      <c r="H10" s="933" t="s">
        <v>37</v>
      </c>
      <c r="I10" s="934"/>
      <c r="J10" s="935" t="s">
        <v>38</v>
      </c>
      <c r="K10" s="936"/>
    </row>
    <row r="11" spans="1:11" ht="24.75" customHeight="1" thickBot="1">
      <c r="A11" s="941"/>
      <c r="B11" s="989"/>
      <c r="C11" s="943"/>
      <c r="D11" s="943"/>
      <c r="E11" s="945"/>
      <c r="F11" s="139" t="s">
        <v>36</v>
      </c>
      <c r="G11" s="140" t="s">
        <v>34</v>
      </c>
      <c r="H11" s="116" t="s">
        <v>39</v>
      </c>
      <c r="I11" s="104" t="s">
        <v>40</v>
      </c>
      <c r="J11" s="860" t="s">
        <v>81</v>
      </c>
      <c r="K11" s="142" t="s">
        <v>41</v>
      </c>
    </row>
    <row r="12" spans="1:11" ht="12.75" customHeight="1">
      <c r="A12" s="313" t="s">
        <v>250</v>
      </c>
      <c r="B12" s="248" t="s">
        <v>757</v>
      </c>
      <c r="C12" s="130"/>
      <c r="D12" s="314" t="s">
        <v>63</v>
      </c>
      <c r="E12" s="314" t="s">
        <v>28</v>
      </c>
      <c r="F12" s="315" t="s">
        <v>45</v>
      </c>
      <c r="G12" s="316">
        <v>1</v>
      </c>
      <c r="H12" s="317" t="s">
        <v>48</v>
      </c>
      <c r="I12" s="318">
        <v>1</v>
      </c>
      <c r="J12" s="1093"/>
      <c r="K12" s="183">
        <f>+J12*I12</f>
        <v>0</v>
      </c>
    </row>
    <row r="13" spans="1:11" ht="12.75" customHeight="1">
      <c r="A13" s="727" t="s">
        <v>251</v>
      </c>
      <c r="B13" s="987" t="s">
        <v>758</v>
      </c>
      <c r="C13" s="988"/>
      <c r="D13" s="329" t="s">
        <v>63</v>
      </c>
      <c r="E13" s="329" t="s">
        <v>28</v>
      </c>
      <c r="F13" s="728" t="s">
        <v>45</v>
      </c>
      <c r="G13" s="729">
        <v>1</v>
      </c>
      <c r="H13" s="730" t="s">
        <v>48</v>
      </c>
      <c r="I13" s="330">
        <v>1</v>
      </c>
      <c r="J13" s="1093"/>
      <c r="K13" s="181">
        <f t="shared" ref="K13" si="0">+J13*I13</f>
        <v>0</v>
      </c>
    </row>
    <row r="14" spans="1:11" ht="12.75" customHeight="1">
      <c r="A14" s="289" t="s">
        <v>761</v>
      </c>
      <c r="B14" s="990" t="s">
        <v>759</v>
      </c>
      <c r="C14" s="991"/>
      <c r="D14" s="29" t="s">
        <v>63</v>
      </c>
      <c r="E14" s="29" t="s">
        <v>28</v>
      </c>
      <c r="F14" s="98" t="s">
        <v>45</v>
      </c>
      <c r="G14" s="60">
        <v>1</v>
      </c>
      <c r="H14" s="119" t="s">
        <v>48</v>
      </c>
      <c r="I14" s="30">
        <v>1</v>
      </c>
      <c r="J14" s="1093"/>
      <c r="K14" s="168">
        <f t="shared" ref="K14" si="1">+J14*I14</f>
        <v>0</v>
      </c>
    </row>
    <row r="15" spans="1:11" ht="12.75" customHeight="1" thickBot="1">
      <c r="A15" s="731" t="s">
        <v>762</v>
      </c>
      <c r="B15" s="992" t="s">
        <v>760</v>
      </c>
      <c r="C15" s="993"/>
      <c r="D15" s="54" t="s">
        <v>63</v>
      </c>
      <c r="E15" s="54" t="s">
        <v>28</v>
      </c>
      <c r="F15" s="732" t="s">
        <v>45</v>
      </c>
      <c r="G15" s="733">
        <v>1</v>
      </c>
      <c r="H15" s="734" t="s">
        <v>48</v>
      </c>
      <c r="I15" s="735">
        <v>1</v>
      </c>
      <c r="J15" s="1093"/>
      <c r="K15" s="183">
        <f t="shared" ref="K15" si="2">+J15*I15</f>
        <v>0</v>
      </c>
    </row>
    <row r="16" spans="1:11" ht="12.75" customHeight="1" thickBot="1">
      <c r="A16" s="31"/>
      <c r="B16" s="17"/>
      <c r="C16" s="10"/>
      <c r="D16" s="18"/>
      <c r="E16" s="18"/>
      <c r="F16" s="190" t="s">
        <v>94</v>
      </c>
      <c r="G16" s="959" t="str">
        <f>+A8</f>
        <v>2.1 PREGLED TEHNOLOŠKIH ELABORATOV IN PODAJA MNENJ</v>
      </c>
      <c r="H16" s="960"/>
      <c r="I16" s="960"/>
      <c r="J16" s="961"/>
      <c r="K16" s="171">
        <f>SUM(K12:K13)</f>
        <v>0</v>
      </c>
    </row>
    <row r="17" spans="1:13" ht="12.75" customHeight="1">
      <c r="A17" s="31"/>
      <c r="B17" s="17"/>
      <c r="C17" s="10"/>
      <c r="D17" s="18"/>
      <c r="E17" s="18"/>
      <c r="F17" s="186"/>
      <c r="G17" s="18"/>
      <c r="H17" s="19"/>
      <c r="I17" s="187"/>
      <c r="J17" s="2"/>
      <c r="K17" s="172"/>
    </row>
    <row r="18" spans="1:13" ht="18" customHeight="1">
      <c r="A18" s="156" t="s">
        <v>128</v>
      </c>
      <c r="B18" s="149"/>
      <c r="C18" s="157"/>
      <c r="D18" s="155"/>
      <c r="E18" s="155"/>
      <c r="F18" s="191"/>
      <c r="G18" s="155"/>
      <c r="H18" s="158"/>
      <c r="I18" s="192"/>
      <c r="J18" s="193"/>
      <c r="K18" s="194"/>
    </row>
    <row r="19" spans="1:13" ht="12.75" customHeight="1" thickBot="1">
      <c r="A19" s="31"/>
      <c r="B19" s="17"/>
      <c r="C19" s="10"/>
      <c r="D19" s="18"/>
      <c r="E19" s="18"/>
      <c r="F19" s="186"/>
      <c r="G19" s="18"/>
      <c r="H19" s="19"/>
      <c r="I19" s="187"/>
      <c r="J19" s="2"/>
      <c r="K19" s="172"/>
    </row>
    <row r="20" spans="1:13" ht="12.75" customHeight="1">
      <c r="A20" s="319" t="s">
        <v>274</v>
      </c>
      <c r="B20" s="320" t="s">
        <v>253</v>
      </c>
      <c r="C20" s="22"/>
      <c r="D20" s="23"/>
      <c r="E20" s="23"/>
      <c r="F20" s="23"/>
      <c r="G20" s="23"/>
      <c r="H20" s="117"/>
      <c r="I20" s="23"/>
      <c r="J20" s="145"/>
      <c r="K20" s="502"/>
    </row>
    <row r="21" spans="1:13" ht="40.5" customHeight="1">
      <c r="A21" s="50"/>
      <c r="B21" s="985" t="s">
        <v>64</v>
      </c>
      <c r="C21" s="986"/>
      <c r="D21" s="742" t="s">
        <v>65</v>
      </c>
      <c r="E21" s="737" t="s">
        <v>28</v>
      </c>
      <c r="F21" s="738" t="s">
        <v>46</v>
      </c>
      <c r="G21" s="738" t="s">
        <v>28</v>
      </c>
      <c r="H21" s="739"/>
      <c r="I21" s="36">
        <v>11</v>
      </c>
      <c r="J21" s="1094"/>
      <c r="K21" s="741">
        <f t="shared" ref="K21:K44" si="3">+J21*I21</f>
        <v>0</v>
      </c>
    </row>
    <row r="22" spans="1:13" ht="19.5" customHeight="1">
      <c r="A22" s="324" t="s">
        <v>252</v>
      </c>
      <c r="B22" s="132" t="s">
        <v>305</v>
      </c>
      <c r="C22" s="43"/>
      <c r="D22" s="62"/>
      <c r="E22" s="35"/>
      <c r="F22" s="112"/>
      <c r="G22" s="112"/>
      <c r="H22" s="126"/>
      <c r="I22" s="36"/>
      <c r="J22" s="1094"/>
      <c r="K22" s="183">
        <f t="shared" si="3"/>
        <v>0</v>
      </c>
    </row>
    <row r="23" spans="1:13" ht="12.75" customHeight="1">
      <c r="A23" s="127"/>
      <c r="B23" s="28" t="s">
        <v>4</v>
      </c>
      <c r="C23" s="129"/>
      <c r="D23" s="29" t="s">
        <v>13</v>
      </c>
      <c r="E23" s="38" t="s">
        <v>14</v>
      </c>
      <c r="F23" s="96" t="s">
        <v>47</v>
      </c>
      <c r="G23" s="136">
        <v>1500</v>
      </c>
      <c r="H23" s="114">
        <v>200</v>
      </c>
      <c r="I23" s="36">
        <v>40</v>
      </c>
      <c r="J23" s="1094"/>
      <c r="K23" s="183">
        <f t="shared" si="3"/>
        <v>0</v>
      </c>
    </row>
    <row r="24" spans="1:13" ht="12.75" customHeight="1">
      <c r="A24" s="50"/>
      <c r="B24" s="28" t="s">
        <v>32</v>
      </c>
      <c r="C24" s="39"/>
      <c r="D24" s="29" t="s">
        <v>15</v>
      </c>
      <c r="E24" s="38" t="s">
        <v>14</v>
      </c>
      <c r="F24" s="96" t="s">
        <v>47</v>
      </c>
      <c r="G24" s="136">
        <v>1500</v>
      </c>
      <c r="H24" s="114">
        <v>400</v>
      </c>
      <c r="I24" s="36">
        <v>20</v>
      </c>
      <c r="J24" s="1094"/>
      <c r="K24" s="183">
        <f t="shared" si="3"/>
        <v>0</v>
      </c>
    </row>
    <row r="25" spans="1:13" ht="15" customHeight="1">
      <c r="A25" s="50"/>
      <c r="B25" s="28" t="s">
        <v>33</v>
      </c>
      <c r="C25" s="37"/>
      <c r="D25" s="29" t="s">
        <v>15</v>
      </c>
      <c r="E25" s="38" t="s">
        <v>14</v>
      </c>
      <c r="F25" s="96" t="s">
        <v>47</v>
      </c>
      <c r="G25" s="136">
        <v>1500</v>
      </c>
      <c r="H25" s="114">
        <v>2000</v>
      </c>
      <c r="I25" s="36">
        <v>4</v>
      </c>
      <c r="J25" s="1094"/>
      <c r="K25" s="183">
        <f t="shared" si="3"/>
        <v>0</v>
      </c>
    </row>
    <row r="26" spans="1:13" ht="12.75" customHeight="1">
      <c r="A26" s="50"/>
      <c r="B26" s="28" t="s">
        <v>2</v>
      </c>
      <c r="C26" s="133"/>
      <c r="D26" s="29" t="s">
        <v>16</v>
      </c>
      <c r="E26" s="40" t="s">
        <v>14</v>
      </c>
      <c r="F26" s="96" t="s">
        <v>47</v>
      </c>
      <c r="G26" s="136">
        <v>1500</v>
      </c>
      <c r="H26" s="114">
        <v>10000</v>
      </c>
      <c r="I26" s="36">
        <v>4</v>
      </c>
      <c r="J26" s="1094"/>
      <c r="K26" s="183">
        <f t="shared" si="3"/>
        <v>0</v>
      </c>
    </row>
    <row r="27" spans="1:13" ht="12.75" customHeight="1">
      <c r="A27" s="50"/>
      <c r="B27" s="41" t="s">
        <v>3</v>
      </c>
      <c r="C27" s="133"/>
      <c r="D27" s="29" t="s">
        <v>334</v>
      </c>
      <c r="E27" s="125" t="s">
        <v>14</v>
      </c>
      <c r="F27" s="96" t="s">
        <v>47</v>
      </c>
      <c r="G27" s="136">
        <v>1500</v>
      </c>
      <c r="H27" s="114">
        <v>10000</v>
      </c>
      <c r="I27" s="36">
        <v>4</v>
      </c>
      <c r="J27" s="1094"/>
      <c r="K27" s="183">
        <f t="shared" si="3"/>
        <v>0</v>
      </c>
    </row>
    <row r="28" spans="1:13" ht="33.6" customHeight="1">
      <c r="A28" s="50"/>
      <c r="B28" s="108" t="s">
        <v>42</v>
      </c>
      <c r="C28" s="109"/>
      <c r="D28" s="497" t="s">
        <v>335</v>
      </c>
      <c r="E28" s="125" t="s">
        <v>14</v>
      </c>
      <c r="F28" s="96" t="s">
        <v>47</v>
      </c>
      <c r="G28" s="136">
        <v>1500</v>
      </c>
      <c r="H28" s="114">
        <v>10000</v>
      </c>
      <c r="I28" s="110">
        <v>4</v>
      </c>
      <c r="J28" s="1094"/>
      <c r="K28" s="183">
        <f t="shared" si="3"/>
        <v>0</v>
      </c>
    </row>
    <row r="29" spans="1:13" ht="33" customHeight="1">
      <c r="A29" s="50"/>
      <c r="B29" s="108" t="s">
        <v>43</v>
      </c>
      <c r="C29" s="109"/>
      <c r="D29" s="497" t="s">
        <v>336</v>
      </c>
      <c r="E29" s="125" t="s">
        <v>14</v>
      </c>
      <c r="F29" s="96" t="s">
        <v>47</v>
      </c>
      <c r="G29" s="136">
        <v>1500</v>
      </c>
      <c r="H29" s="114">
        <v>10000</v>
      </c>
      <c r="I29" s="110">
        <v>4</v>
      </c>
      <c r="J29" s="1095"/>
      <c r="K29" s="183">
        <f t="shared" si="3"/>
        <v>0</v>
      </c>
    </row>
    <row r="30" spans="1:13" ht="19.149999999999999" customHeight="1">
      <c r="A30" s="50"/>
      <c r="B30" s="52" t="s">
        <v>44</v>
      </c>
      <c r="C30" s="133"/>
      <c r="D30" s="113" t="s">
        <v>337</v>
      </c>
      <c r="E30" s="125" t="s">
        <v>14</v>
      </c>
      <c r="F30" s="96" t="s">
        <v>47</v>
      </c>
      <c r="G30" s="136">
        <v>1500</v>
      </c>
      <c r="H30" s="114">
        <v>10000</v>
      </c>
      <c r="I30" s="110">
        <v>2</v>
      </c>
      <c r="J30" s="1095"/>
      <c r="K30" s="183">
        <f t="shared" si="3"/>
        <v>0</v>
      </c>
    </row>
    <row r="31" spans="1:13" ht="12.75" customHeight="1">
      <c r="A31" s="323" t="s">
        <v>275</v>
      </c>
      <c r="B31" s="340" t="s">
        <v>254</v>
      </c>
      <c r="C31" s="341"/>
      <c r="D31" s="46"/>
      <c r="E31" s="47"/>
      <c r="F31" s="47"/>
      <c r="G31" s="47"/>
      <c r="H31" s="121"/>
      <c r="I31" s="48"/>
      <c r="J31" s="1096"/>
      <c r="K31" s="183">
        <f t="shared" si="3"/>
        <v>0</v>
      </c>
      <c r="L31" s="338"/>
      <c r="M31" s="339"/>
    </row>
    <row r="32" spans="1:13" ht="12.75" customHeight="1">
      <c r="A32" s="321"/>
      <c r="B32" s="983" t="s">
        <v>29</v>
      </c>
      <c r="C32" s="984"/>
      <c r="D32" s="46"/>
      <c r="E32" s="47"/>
      <c r="F32" s="47"/>
      <c r="G32" s="47"/>
      <c r="H32" s="121"/>
      <c r="I32" s="48"/>
      <c r="J32" s="1095"/>
      <c r="K32" s="183">
        <f t="shared" si="3"/>
        <v>0</v>
      </c>
    </row>
    <row r="33" spans="1:11" ht="14.25">
      <c r="A33" s="138"/>
      <c r="B33" s="3" t="s">
        <v>756</v>
      </c>
      <c r="C33" s="4"/>
      <c r="D33" s="61" t="s">
        <v>72</v>
      </c>
      <c r="E33" s="49" t="s">
        <v>19</v>
      </c>
      <c r="F33" s="38" t="s">
        <v>58</v>
      </c>
      <c r="G33" s="136">
        <v>1250</v>
      </c>
      <c r="H33" s="122" t="s">
        <v>28</v>
      </c>
      <c r="I33" s="36">
        <v>5</v>
      </c>
      <c r="J33" s="1097"/>
      <c r="K33" s="183">
        <f t="shared" si="3"/>
        <v>0</v>
      </c>
    </row>
    <row r="34" spans="1:11" ht="12.75" customHeight="1">
      <c r="A34" s="137"/>
      <c r="B34" s="132" t="s">
        <v>74</v>
      </c>
      <c r="C34" s="25"/>
      <c r="D34" s="26"/>
      <c r="E34" s="26"/>
      <c r="F34" s="26"/>
      <c r="G34" s="26"/>
      <c r="H34" s="118"/>
      <c r="I34" s="51"/>
      <c r="J34" s="1095"/>
      <c r="K34" s="183">
        <f t="shared" si="3"/>
        <v>0</v>
      </c>
    </row>
    <row r="35" spans="1:11" ht="12.75" customHeight="1">
      <c r="A35" s="184"/>
      <c r="B35" s="28" t="s">
        <v>4</v>
      </c>
      <c r="C35" s="37"/>
      <c r="D35" s="29" t="s">
        <v>13</v>
      </c>
      <c r="E35" s="38" t="s">
        <v>14</v>
      </c>
      <c r="F35" s="38" t="s">
        <v>58</v>
      </c>
      <c r="G35" s="136">
        <v>1250</v>
      </c>
      <c r="H35" s="131" t="s">
        <v>28</v>
      </c>
      <c r="I35" s="51">
        <v>5</v>
      </c>
      <c r="J35" s="1095"/>
      <c r="K35" s="183">
        <f t="shared" si="3"/>
        <v>0</v>
      </c>
    </row>
    <row r="36" spans="1:11" ht="12.75" customHeight="1">
      <c r="A36" s="184"/>
      <c r="B36" s="28" t="s">
        <v>32</v>
      </c>
      <c r="C36" s="53"/>
      <c r="D36" s="29" t="s">
        <v>15</v>
      </c>
      <c r="E36" s="38" t="s">
        <v>14</v>
      </c>
      <c r="F36" s="38" t="s">
        <v>58</v>
      </c>
      <c r="G36" s="136">
        <v>1250</v>
      </c>
      <c r="H36" s="131" t="s">
        <v>28</v>
      </c>
      <c r="I36" s="51">
        <v>10</v>
      </c>
      <c r="J36" s="1095"/>
      <c r="K36" s="183">
        <f t="shared" si="3"/>
        <v>0</v>
      </c>
    </row>
    <row r="37" spans="1:11" ht="12.75" customHeight="1">
      <c r="A37" s="184"/>
      <c r="B37" s="28" t="s">
        <v>33</v>
      </c>
      <c r="C37" s="37"/>
      <c r="D37" s="29" t="s">
        <v>15</v>
      </c>
      <c r="E37" s="38" t="s">
        <v>14</v>
      </c>
      <c r="F37" s="38" t="s">
        <v>58</v>
      </c>
      <c r="G37" s="136">
        <v>1250</v>
      </c>
      <c r="H37" s="131" t="s">
        <v>28</v>
      </c>
      <c r="I37" s="51">
        <v>5</v>
      </c>
      <c r="J37" s="1095"/>
      <c r="K37" s="183">
        <f t="shared" si="3"/>
        <v>0</v>
      </c>
    </row>
    <row r="38" spans="1:11" ht="12.75" customHeight="1">
      <c r="A38" s="184"/>
      <c r="B38" s="28" t="s">
        <v>2</v>
      </c>
      <c r="C38" s="133"/>
      <c r="D38" s="29" t="s">
        <v>16</v>
      </c>
      <c r="E38" s="40" t="s">
        <v>14</v>
      </c>
      <c r="F38" s="38" t="s">
        <v>58</v>
      </c>
      <c r="G38" s="136">
        <v>1250</v>
      </c>
      <c r="H38" s="131" t="s">
        <v>28</v>
      </c>
      <c r="I38" s="51">
        <v>3</v>
      </c>
      <c r="J38" s="1095"/>
      <c r="K38" s="183">
        <f t="shared" si="3"/>
        <v>0</v>
      </c>
    </row>
    <row r="39" spans="1:11" ht="12.75" customHeight="1">
      <c r="A39" s="184"/>
      <c r="B39" s="41" t="s">
        <v>3</v>
      </c>
      <c r="C39" s="133"/>
      <c r="D39" s="29" t="s">
        <v>334</v>
      </c>
      <c r="E39" s="125" t="s">
        <v>14</v>
      </c>
      <c r="F39" s="38" t="s">
        <v>58</v>
      </c>
      <c r="G39" s="136">
        <v>1250</v>
      </c>
      <c r="H39" s="131" t="s">
        <v>28</v>
      </c>
      <c r="I39" s="51">
        <v>1</v>
      </c>
      <c r="J39" s="1095"/>
      <c r="K39" s="183">
        <f t="shared" si="3"/>
        <v>0</v>
      </c>
    </row>
    <row r="40" spans="1:11" ht="35.450000000000003" customHeight="1">
      <c r="A40" s="184"/>
      <c r="B40" s="108" t="s">
        <v>42</v>
      </c>
      <c r="C40" s="109"/>
      <c r="D40" s="497" t="s">
        <v>335</v>
      </c>
      <c r="E40" s="125" t="s">
        <v>14</v>
      </c>
      <c r="F40" s="38" t="s">
        <v>58</v>
      </c>
      <c r="G40" s="136">
        <v>1250</v>
      </c>
      <c r="H40" s="131" t="s">
        <v>28</v>
      </c>
      <c r="I40" s="51">
        <v>3</v>
      </c>
      <c r="J40" s="1095"/>
      <c r="K40" s="183">
        <f t="shared" si="3"/>
        <v>0</v>
      </c>
    </row>
    <row r="41" spans="1:11" ht="32.450000000000003" customHeight="1">
      <c r="A41" s="184"/>
      <c r="B41" s="108" t="s">
        <v>43</v>
      </c>
      <c r="C41" s="109"/>
      <c r="D41" s="497" t="s">
        <v>336</v>
      </c>
      <c r="E41" s="125" t="s">
        <v>14</v>
      </c>
      <c r="F41" s="38" t="s">
        <v>58</v>
      </c>
      <c r="G41" s="136">
        <v>1250</v>
      </c>
      <c r="H41" s="131" t="s">
        <v>28</v>
      </c>
      <c r="I41" s="51">
        <v>3</v>
      </c>
      <c r="J41" s="1095"/>
      <c r="K41" s="183">
        <f t="shared" si="3"/>
        <v>0</v>
      </c>
    </row>
    <row r="42" spans="1:11" ht="13.5" customHeight="1">
      <c r="A42" s="184"/>
      <c r="B42" s="52" t="s">
        <v>44</v>
      </c>
      <c r="C42" s="133"/>
      <c r="D42" s="113" t="s">
        <v>337</v>
      </c>
      <c r="E42" s="125" t="s">
        <v>14</v>
      </c>
      <c r="F42" s="38" t="s">
        <v>58</v>
      </c>
      <c r="G42" s="136">
        <v>1250</v>
      </c>
      <c r="H42" s="131" t="s">
        <v>28</v>
      </c>
      <c r="I42" s="51">
        <v>0</v>
      </c>
      <c r="J42" s="1095"/>
      <c r="K42" s="183">
        <f t="shared" si="3"/>
        <v>0</v>
      </c>
    </row>
    <row r="43" spans="1:11" ht="26.25" customHeight="1">
      <c r="A43" s="306" t="s">
        <v>276</v>
      </c>
      <c r="B43" s="748" t="s">
        <v>130</v>
      </c>
      <c r="C43" s="749"/>
      <c r="D43" s="110" t="s">
        <v>63</v>
      </c>
      <c r="E43" s="736" t="s">
        <v>28</v>
      </c>
      <c r="F43" s="743" t="s">
        <v>85</v>
      </c>
      <c r="G43" s="136">
        <v>2</v>
      </c>
      <c r="H43" s="114" t="s">
        <v>60</v>
      </c>
      <c r="I43" s="36">
        <v>2</v>
      </c>
      <c r="J43" s="1094"/>
      <c r="K43" s="741">
        <f t="shared" si="3"/>
        <v>0</v>
      </c>
    </row>
    <row r="44" spans="1:11" ht="30" customHeight="1" thickBot="1">
      <c r="A44" s="307" t="s">
        <v>277</v>
      </c>
      <c r="B44" s="970" t="s">
        <v>76</v>
      </c>
      <c r="C44" s="971"/>
      <c r="D44" s="744" t="s">
        <v>63</v>
      </c>
      <c r="E44" s="715" t="s">
        <v>28</v>
      </c>
      <c r="F44" s="745" t="s">
        <v>85</v>
      </c>
      <c r="G44" s="146">
        <v>1</v>
      </c>
      <c r="H44" s="746" t="s">
        <v>60</v>
      </c>
      <c r="I44" s="45">
        <v>1</v>
      </c>
      <c r="J44" s="1098"/>
      <c r="K44" s="741">
        <f t="shared" si="3"/>
        <v>0</v>
      </c>
    </row>
    <row r="45" spans="1:11" ht="24.75" customHeight="1" thickBot="1">
      <c r="A45" s="56"/>
      <c r="F45" s="190" t="s">
        <v>94</v>
      </c>
      <c r="G45" s="959" t="str">
        <f>+A18</f>
        <v>2.2 ZEMELJSKA DELA IN TEMELJENJE</v>
      </c>
      <c r="H45" s="960"/>
      <c r="I45" s="960"/>
      <c r="J45" s="961"/>
      <c r="K45" s="171">
        <f>SUM(K21:K44)</f>
        <v>0</v>
      </c>
    </row>
    <row r="46" spans="1:11" ht="13.5" customHeight="1">
      <c r="A46" s="59"/>
      <c r="B46" s="17"/>
      <c r="C46" s="63"/>
      <c r="D46" s="64"/>
      <c r="E46" s="64"/>
      <c r="F46" s="64"/>
      <c r="G46" s="147"/>
      <c r="H46" s="147"/>
      <c r="I46" s="147"/>
      <c r="J46" s="147"/>
      <c r="K46" s="141"/>
    </row>
    <row r="47" spans="1:11" ht="15" customHeight="1">
      <c r="A47" s="148" t="s">
        <v>257</v>
      </c>
      <c r="B47" s="149"/>
      <c r="C47" s="150"/>
      <c r="D47" s="151"/>
      <c r="E47" s="151"/>
      <c r="F47" s="151"/>
      <c r="G47" s="151"/>
      <c r="H47" s="152"/>
      <c r="I47" s="153"/>
      <c r="J47" s="154"/>
      <c r="K47" s="154"/>
    </row>
    <row r="48" spans="1:11" ht="13.5" thickBot="1">
      <c r="A48" s="65"/>
      <c r="B48" s="32"/>
      <c r="C48" s="66"/>
      <c r="D48" s="67"/>
      <c r="E48" s="67"/>
      <c r="F48" s="67"/>
      <c r="G48" s="67"/>
      <c r="H48" s="124"/>
      <c r="I48" s="68"/>
    </row>
    <row r="49" spans="1:11" ht="24.75" customHeight="1">
      <c r="A49" s="940" t="s">
        <v>31</v>
      </c>
      <c r="B49" s="944" t="s">
        <v>30</v>
      </c>
      <c r="C49" s="942" t="s">
        <v>0</v>
      </c>
      <c r="D49" s="942" t="s">
        <v>11</v>
      </c>
      <c r="E49" s="944" t="s">
        <v>12</v>
      </c>
      <c r="F49" s="946" t="s">
        <v>35</v>
      </c>
      <c r="G49" s="947"/>
      <c r="H49" s="933" t="s">
        <v>37</v>
      </c>
      <c r="I49" s="934"/>
      <c r="J49" s="935" t="s">
        <v>38</v>
      </c>
      <c r="K49" s="936"/>
    </row>
    <row r="50" spans="1:11" ht="24.75" customHeight="1" thickBot="1">
      <c r="A50" s="941"/>
      <c r="B50" s="989"/>
      <c r="C50" s="943"/>
      <c r="D50" s="943"/>
      <c r="E50" s="945"/>
      <c r="F50" s="139" t="s">
        <v>36</v>
      </c>
      <c r="G50" s="140" t="s">
        <v>34</v>
      </c>
      <c r="H50" s="116" t="s">
        <v>39</v>
      </c>
      <c r="I50" s="104" t="s">
        <v>40</v>
      </c>
      <c r="J50" s="860" t="s">
        <v>81</v>
      </c>
      <c r="K50" s="142" t="s">
        <v>41</v>
      </c>
    </row>
    <row r="51" spans="1:11" ht="15" customHeight="1">
      <c r="A51" s="291" t="s">
        <v>129</v>
      </c>
      <c r="B51" s="69" t="s">
        <v>5</v>
      </c>
      <c r="C51" s="70"/>
      <c r="D51" s="71"/>
      <c r="E51" s="71"/>
      <c r="F51" s="88"/>
      <c r="G51" s="88"/>
      <c r="H51" s="160"/>
      <c r="I51" s="161"/>
      <c r="J51" s="875"/>
      <c r="K51" s="172"/>
    </row>
    <row r="52" spans="1:11" ht="25.5" customHeight="1">
      <c r="A52" s="292"/>
      <c r="B52" s="974" t="s">
        <v>176</v>
      </c>
      <c r="C52" s="975"/>
      <c r="D52" s="72" t="s">
        <v>24</v>
      </c>
      <c r="E52" s="73" t="s">
        <v>14</v>
      </c>
      <c r="F52" s="74" t="s">
        <v>80</v>
      </c>
      <c r="G52" s="976">
        <v>252000</v>
      </c>
      <c r="H52" s="162"/>
      <c r="I52" s="163">
        <v>5</v>
      </c>
      <c r="J52" s="1099"/>
      <c r="K52" s="601">
        <f t="shared" ref="K52:K55" si="4">+J52*I52</f>
        <v>0</v>
      </c>
    </row>
    <row r="53" spans="1:11">
      <c r="A53" s="292"/>
      <c r="B53" s="978" t="s">
        <v>177</v>
      </c>
      <c r="C53" s="979"/>
      <c r="D53" s="72" t="s">
        <v>25</v>
      </c>
      <c r="E53" s="74" t="s">
        <v>14</v>
      </c>
      <c r="F53" s="74" t="s">
        <v>80</v>
      </c>
      <c r="G53" s="977"/>
      <c r="H53" s="162"/>
      <c r="I53" s="163">
        <v>1</v>
      </c>
      <c r="J53" s="1099"/>
      <c r="K53" s="183">
        <f t="shared" si="4"/>
        <v>0</v>
      </c>
    </row>
    <row r="54" spans="1:11" ht="32.25" customHeight="1">
      <c r="A54" s="325" t="s">
        <v>258</v>
      </c>
      <c r="B54" s="748" t="s">
        <v>130</v>
      </c>
      <c r="C54" s="749"/>
      <c r="D54" s="736" t="s">
        <v>63</v>
      </c>
      <c r="E54" s="77" t="s">
        <v>28</v>
      </c>
      <c r="F54" s="74" t="s">
        <v>85</v>
      </c>
      <c r="G54" s="74"/>
      <c r="H54" s="162"/>
      <c r="I54" s="462">
        <v>1</v>
      </c>
      <c r="J54" s="1100"/>
      <c r="K54" s="750">
        <f t="shared" si="4"/>
        <v>0</v>
      </c>
    </row>
    <row r="55" spans="1:11" ht="32.25" customHeight="1" thickBot="1">
      <c r="A55" s="326" t="s">
        <v>259</v>
      </c>
      <c r="B55" s="970" t="s">
        <v>765</v>
      </c>
      <c r="C55" s="971"/>
      <c r="D55" s="715" t="s">
        <v>63</v>
      </c>
      <c r="E55" s="80" t="s">
        <v>28</v>
      </c>
      <c r="F55" s="80" t="s">
        <v>85</v>
      </c>
      <c r="G55" s="80"/>
      <c r="H55" s="165"/>
      <c r="I55" s="166">
        <v>1</v>
      </c>
      <c r="J55" s="1101"/>
      <c r="K55" s="750">
        <f t="shared" si="4"/>
        <v>0</v>
      </c>
    </row>
    <row r="56" spans="1:11" ht="13.5" customHeight="1" thickBot="1">
      <c r="A56" s="59"/>
      <c r="B56" s="17"/>
      <c r="C56" s="63"/>
      <c r="D56" s="64"/>
      <c r="E56" s="64"/>
      <c r="F56" s="295" t="s">
        <v>94</v>
      </c>
      <c r="G56" s="980" t="str">
        <f>+A47</f>
        <v>2.3 ARMATURNA JEKLA</v>
      </c>
      <c r="H56" s="981"/>
      <c r="I56" s="981"/>
      <c r="J56" s="982"/>
      <c r="K56" s="296">
        <f>SUM(K52:K55)</f>
        <v>0</v>
      </c>
    </row>
    <row r="57" spans="1:11">
      <c r="A57" s="94"/>
      <c r="B57" s="17"/>
      <c r="C57" s="63"/>
      <c r="D57" s="64"/>
      <c r="E57" s="64"/>
      <c r="F57" s="93"/>
      <c r="G57" s="297"/>
      <c r="H57" s="297"/>
      <c r="I57" s="297"/>
      <c r="J57" s="297"/>
      <c r="K57" s="298"/>
    </row>
    <row r="58" spans="1:11" ht="15.75">
      <c r="A58" s="148" t="s">
        <v>260</v>
      </c>
      <c r="B58" s="149"/>
      <c r="C58" s="150"/>
      <c r="D58" s="151"/>
      <c r="E58" s="151"/>
      <c r="F58" s="151"/>
      <c r="G58" s="151"/>
      <c r="H58" s="151"/>
      <c r="I58" s="151"/>
      <c r="J58" s="151"/>
      <c r="K58" s="151"/>
    </row>
    <row r="59" spans="1:11" ht="13.5" thickBot="1">
      <c r="A59" s="65"/>
      <c r="B59" s="32"/>
      <c r="C59" s="66"/>
      <c r="D59" s="67"/>
      <c r="E59" s="67"/>
      <c r="F59" s="300"/>
      <c r="G59" s="300"/>
      <c r="H59" s="301"/>
      <c r="I59" s="302"/>
      <c r="J59" s="299"/>
      <c r="K59" s="299"/>
    </row>
    <row r="60" spans="1:11" ht="15">
      <c r="A60" s="940" t="s">
        <v>31</v>
      </c>
      <c r="B60" s="944" t="s">
        <v>30</v>
      </c>
      <c r="C60" s="942" t="s">
        <v>0</v>
      </c>
      <c r="D60" s="942" t="s">
        <v>11</v>
      </c>
      <c r="E60" s="944" t="s">
        <v>12</v>
      </c>
      <c r="F60" s="966" t="s">
        <v>35</v>
      </c>
      <c r="G60" s="967"/>
      <c r="H60" s="933" t="s">
        <v>37</v>
      </c>
      <c r="I60" s="934"/>
      <c r="J60" s="968" t="s">
        <v>38</v>
      </c>
      <c r="K60" s="969"/>
    </row>
    <row r="61" spans="1:11" ht="24" customHeight="1" thickBot="1">
      <c r="A61" s="941"/>
      <c r="B61" s="989"/>
      <c r="C61" s="943"/>
      <c r="D61" s="943"/>
      <c r="E61" s="945"/>
      <c r="F61" s="139" t="s">
        <v>36</v>
      </c>
      <c r="G61" s="140" t="s">
        <v>34</v>
      </c>
      <c r="H61" s="116" t="s">
        <v>39</v>
      </c>
      <c r="I61" s="303" t="s">
        <v>40</v>
      </c>
      <c r="J61" s="860" t="s">
        <v>81</v>
      </c>
      <c r="K61" s="304" t="s">
        <v>41</v>
      </c>
    </row>
    <row r="62" spans="1:11">
      <c r="A62" s="291" t="s">
        <v>131</v>
      </c>
      <c r="B62" s="69" t="s">
        <v>83</v>
      </c>
      <c r="C62" s="70"/>
      <c r="D62" s="71"/>
      <c r="E62" s="88"/>
      <c r="F62" s="88"/>
      <c r="G62" s="88"/>
      <c r="H62" s="160"/>
      <c r="I62" s="161"/>
      <c r="J62" s="872"/>
      <c r="K62" s="501"/>
    </row>
    <row r="63" spans="1:11" ht="18" customHeight="1">
      <c r="A63" s="458"/>
      <c r="B63" s="363" t="s">
        <v>306</v>
      </c>
      <c r="C63" s="459"/>
      <c r="D63" s="460"/>
      <c r="E63" s="74"/>
      <c r="F63" s="74"/>
      <c r="G63" s="74"/>
      <c r="H63" s="162"/>
      <c r="I63" s="462">
        <v>1</v>
      </c>
      <c r="J63" s="873"/>
      <c r="K63" s="183">
        <f t="shared" ref="K63:K68" si="5">+J63*I63</f>
        <v>0</v>
      </c>
    </row>
    <row r="64" spans="1:11" ht="18" customHeight="1">
      <c r="A64" s="292"/>
      <c r="B64" s="962" t="s">
        <v>307</v>
      </c>
      <c r="C64" s="963"/>
      <c r="D64" s="74" t="s">
        <v>26</v>
      </c>
      <c r="E64" s="74" t="s">
        <v>19</v>
      </c>
      <c r="F64" s="74" t="s">
        <v>80</v>
      </c>
      <c r="G64" s="957">
        <v>9800</v>
      </c>
      <c r="H64" s="74" t="s">
        <v>26</v>
      </c>
      <c r="I64" s="461">
        <v>1</v>
      </c>
      <c r="J64" s="873"/>
      <c r="K64" s="183">
        <f t="shared" si="5"/>
        <v>0</v>
      </c>
    </row>
    <row r="65" spans="1:11" ht="18" customHeight="1">
      <c r="A65" s="292"/>
      <c r="B65" s="753" t="s">
        <v>309</v>
      </c>
      <c r="C65" s="754"/>
      <c r="D65" s="74"/>
      <c r="E65" s="77"/>
      <c r="F65" s="74"/>
      <c r="G65" s="958"/>
      <c r="H65" s="74"/>
      <c r="I65" s="461">
        <v>1</v>
      </c>
      <c r="J65" s="873"/>
      <c r="K65" s="183">
        <f t="shared" si="5"/>
        <v>0</v>
      </c>
    </row>
    <row r="66" spans="1:11" ht="18" customHeight="1">
      <c r="A66" s="292"/>
      <c r="B66" s="964" t="s">
        <v>308</v>
      </c>
      <c r="C66" s="965"/>
      <c r="D66" s="74"/>
      <c r="E66" s="77"/>
      <c r="F66" s="74"/>
      <c r="G66" s="958"/>
      <c r="H66" s="162"/>
      <c r="I66" s="461">
        <v>1</v>
      </c>
      <c r="J66" s="873"/>
      <c r="K66" s="183">
        <f t="shared" si="5"/>
        <v>0</v>
      </c>
    </row>
    <row r="67" spans="1:11" ht="27.75" customHeight="1">
      <c r="A67" s="325" t="s">
        <v>255</v>
      </c>
      <c r="B67" s="972" t="s">
        <v>763</v>
      </c>
      <c r="C67" s="973"/>
      <c r="D67" s="736" t="s">
        <v>63</v>
      </c>
      <c r="E67" s="77" t="s">
        <v>28</v>
      </c>
      <c r="F67" s="74" t="s">
        <v>85</v>
      </c>
      <c r="G67" s="74"/>
      <c r="H67" s="162"/>
      <c r="I67" s="751">
        <v>1</v>
      </c>
      <c r="J67" s="873"/>
      <c r="K67" s="741">
        <f t="shared" si="5"/>
        <v>0</v>
      </c>
    </row>
    <row r="68" spans="1:11" ht="27.75" customHeight="1" thickBot="1">
      <c r="A68" s="342" t="s">
        <v>256</v>
      </c>
      <c r="B68" s="970" t="s">
        <v>7</v>
      </c>
      <c r="C68" s="971"/>
      <c r="D68" s="715" t="s">
        <v>63</v>
      </c>
      <c r="E68" s="80" t="s">
        <v>28</v>
      </c>
      <c r="F68" s="80" t="s">
        <v>85</v>
      </c>
      <c r="G68" s="80"/>
      <c r="H68" s="165"/>
      <c r="I68" s="752">
        <v>1</v>
      </c>
      <c r="J68" s="884"/>
      <c r="K68" s="741">
        <f t="shared" si="5"/>
        <v>0</v>
      </c>
    </row>
    <row r="69" spans="1:11" ht="13.5" customHeight="1" thickBot="1">
      <c r="A69" s="59"/>
      <c r="B69" s="17"/>
      <c r="C69" s="63"/>
      <c r="D69" s="64"/>
      <c r="E69" s="64"/>
      <c r="F69" s="190" t="s">
        <v>94</v>
      </c>
      <c r="G69" s="959" t="str">
        <f>+A58</f>
        <v>2.4 KOVINSKE KONSTRUKCIJE</v>
      </c>
      <c r="H69" s="960"/>
      <c r="I69" s="960"/>
      <c r="J69" s="961"/>
      <c r="K69" s="171">
        <f>SUM(K63:K68)</f>
        <v>0</v>
      </c>
    </row>
    <row r="70" spans="1:11">
      <c r="A70" s="94"/>
      <c r="B70" s="17"/>
      <c r="C70" s="63"/>
      <c r="D70" s="64"/>
      <c r="E70" s="64"/>
      <c r="F70" s="64"/>
      <c r="G70" s="147"/>
      <c r="H70" s="147"/>
      <c r="I70" s="147"/>
      <c r="J70" s="147"/>
      <c r="K70" s="174"/>
    </row>
    <row r="71" spans="1:11">
      <c r="A71" s="94"/>
      <c r="B71" s="17"/>
      <c r="C71" s="63"/>
      <c r="D71" s="64"/>
      <c r="E71" s="64"/>
      <c r="F71" s="64"/>
      <c r="G71" s="147"/>
      <c r="H71" s="147"/>
      <c r="I71" s="147"/>
      <c r="J71" s="147"/>
      <c r="K71" s="174"/>
    </row>
    <row r="72" spans="1:11" ht="15.75">
      <c r="A72" s="148" t="s">
        <v>345</v>
      </c>
      <c r="B72" s="149"/>
      <c r="C72" s="150"/>
      <c r="D72" s="151"/>
      <c r="E72" s="151"/>
      <c r="F72" s="151"/>
      <c r="G72" s="151"/>
      <c r="H72" s="152"/>
      <c r="I72" s="153"/>
      <c r="J72" s="470"/>
      <c r="K72" s="470"/>
    </row>
    <row r="73" spans="1:11" ht="13.5" thickBot="1">
      <c r="A73" s="83"/>
      <c r="B73" s="84"/>
      <c r="C73" s="85"/>
      <c r="D73" s="86"/>
      <c r="E73" s="87"/>
      <c r="F73" s="64"/>
      <c r="G73" s="147"/>
      <c r="H73" s="147"/>
      <c r="I73" s="147"/>
      <c r="J73" s="483"/>
      <c r="K73" s="477"/>
    </row>
    <row r="74" spans="1:11" ht="13.9" customHeight="1">
      <c r="A74" s="940" t="s">
        <v>31</v>
      </c>
      <c r="B74" s="944" t="s">
        <v>30</v>
      </c>
      <c r="C74" s="942" t="s">
        <v>0</v>
      </c>
      <c r="D74" s="942" t="s">
        <v>11</v>
      </c>
      <c r="E74" s="944" t="s">
        <v>12</v>
      </c>
      <c r="F74" s="946" t="s">
        <v>35</v>
      </c>
      <c r="G74" s="947"/>
      <c r="H74" s="933" t="s">
        <v>37</v>
      </c>
      <c r="I74" s="934"/>
      <c r="J74" s="997" t="s">
        <v>38</v>
      </c>
      <c r="K74" s="998"/>
    </row>
    <row r="75" spans="1:11" ht="24.75" customHeight="1" thickBot="1">
      <c r="A75" s="941"/>
      <c r="B75" s="989"/>
      <c r="C75" s="943"/>
      <c r="D75" s="943"/>
      <c r="E75" s="945"/>
      <c r="F75" s="139" t="s">
        <v>36</v>
      </c>
      <c r="G75" s="140" t="s">
        <v>34</v>
      </c>
      <c r="H75" s="116" t="s">
        <v>39</v>
      </c>
      <c r="I75" s="104" t="s">
        <v>40</v>
      </c>
      <c r="J75" s="870" t="s">
        <v>81</v>
      </c>
      <c r="K75" s="486" t="s">
        <v>41</v>
      </c>
    </row>
    <row r="76" spans="1:11" ht="15">
      <c r="A76" s="5" t="s">
        <v>868</v>
      </c>
      <c r="B76" s="69" t="s">
        <v>874</v>
      </c>
      <c r="C76" s="70"/>
      <c r="D76" s="88"/>
      <c r="E76" s="89"/>
      <c r="F76" s="178" t="s">
        <v>84</v>
      </c>
      <c r="G76" s="176"/>
      <c r="H76" s="179"/>
      <c r="I76" s="180"/>
      <c r="J76" s="867"/>
      <c r="K76" s="475"/>
    </row>
    <row r="77" spans="1:11" ht="15">
      <c r="A77" s="269" t="s">
        <v>869</v>
      </c>
      <c r="B77" s="270" t="s">
        <v>215</v>
      </c>
      <c r="C77" s="270"/>
      <c r="D77" s="271" t="s">
        <v>63</v>
      </c>
      <c r="E77" s="74" t="s">
        <v>28</v>
      </c>
      <c r="F77" s="74"/>
      <c r="G77" s="177"/>
      <c r="H77" s="162"/>
      <c r="I77" s="163">
        <v>1</v>
      </c>
      <c r="J77" s="871"/>
      <c r="K77" s="183">
        <f t="shared" ref="K77:K80" si="6">+J77*I77</f>
        <v>0</v>
      </c>
    </row>
    <row r="78" spans="1:11" ht="15">
      <c r="A78" s="269" t="s">
        <v>870</v>
      </c>
      <c r="B78" s="270" t="s">
        <v>216</v>
      </c>
      <c r="C78" s="270"/>
      <c r="D78" s="271" t="s">
        <v>217</v>
      </c>
      <c r="E78" s="74" t="s">
        <v>19</v>
      </c>
      <c r="F78" s="74"/>
      <c r="G78" s="177"/>
      <c r="H78" s="162"/>
      <c r="I78" s="163">
        <v>1</v>
      </c>
      <c r="J78" s="871"/>
      <c r="K78" s="183">
        <f t="shared" si="6"/>
        <v>0</v>
      </c>
    </row>
    <row r="79" spans="1:11">
      <c r="A79" s="269" t="s">
        <v>871</v>
      </c>
      <c r="B79" s="270" t="s">
        <v>218</v>
      </c>
      <c r="C79" s="272"/>
      <c r="D79" s="271" t="s">
        <v>311</v>
      </c>
      <c r="E79" s="74" t="s">
        <v>19</v>
      </c>
      <c r="F79" s="106"/>
      <c r="G79" s="106"/>
      <c r="H79" s="106"/>
      <c r="I79" s="111">
        <v>1</v>
      </c>
      <c r="J79" s="871"/>
      <c r="K79" s="183">
        <f t="shared" si="6"/>
        <v>0</v>
      </c>
    </row>
    <row r="80" spans="1:11" ht="13.5" thickBot="1">
      <c r="A80" s="269" t="s">
        <v>872</v>
      </c>
      <c r="B80" s="273" t="s">
        <v>222</v>
      </c>
      <c r="C80" s="274"/>
      <c r="D80" s="275" t="s">
        <v>223</v>
      </c>
      <c r="E80" s="80" t="s">
        <v>19</v>
      </c>
      <c r="F80" s="106"/>
      <c r="G80" s="106"/>
      <c r="H80" s="106"/>
      <c r="I80" s="111">
        <v>1</v>
      </c>
      <c r="J80" s="871"/>
      <c r="K80" s="183">
        <f t="shared" si="6"/>
        <v>0</v>
      </c>
    </row>
    <row r="81" spans="1:11" ht="13.5" thickBot="1">
      <c r="A81" s="91"/>
      <c r="B81" s="13"/>
      <c r="C81" s="92"/>
      <c r="D81" s="93"/>
      <c r="E81" s="93"/>
      <c r="F81" s="190" t="s">
        <v>94</v>
      </c>
      <c r="G81" s="959" t="str">
        <f>+A72</f>
        <v>2.5 HIDROIZOLACIJSKA DELA (PVC mebrana)</v>
      </c>
      <c r="H81" s="960"/>
      <c r="I81" s="960"/>
      <c r="J81" s="961"/>
      <c r="K81" s="488">
        <f>SUM(K77:K80)</f>
        <v>0</v>
      </c>
    </row>
    <row r="82" spans="1:11">
      <c r="A82" s="91"/>
      <c r="B82" s="13"/>
      <c r="C82" s="92"/>
      <c r="D82" s="93"/>
      <c r="E82" s="93"/>
      <c r="F82" s="93"/>
      <c r="G82" s="297"/>
      <c r="H82" s="297"/>
      <c r="I82" s="297"/>
      <c r="J82" s="297"/>
      <c r="K82" s="298"/>
    </row>
    <row r="83" spans="1:11">
      <c r="A83" s="91"/>
      <c r="B83" s="13"/>
      <c r="C83" s="92"/>
      <c r="D83" s="93"/>
      <c r="E83" s="93"/>
      <c r="F83" s="93"/>
      <c r="G83" s="297"/>
      <c r="H83" s="297"/>
      <c r="I83" s="297"/>
      <c r="J83" s="297"/>
      <c r="K83" s="298"/>
    </row>
    <row r="84" spans="1:11" ht="18" customHeight="1">
      <c r="A84" s="148" t="s">
        <v>413</v>
      </c>
      <c r="B84" s="573"/>
      <c r="C84" s="574"/>
      <c r="D84" s="575"/>
      <c r="E84" s="575"/>
      <c r="F84" s="575"/>
      <c r="G84" s="575"/>
      <c r="H84" s="576"/>
      <c r="I84" s="577"/>
      <c r="J84" s="470"/>
      <c r="K84" s="470"/>
    </row>
    <row r="85" spans="1:11" s="299" customFormat="1" ht="18" customHeight="1">
      <c r="A85" s="677"/>
      <c r="B85" s="369"/>
      <c r="C85" s="692" t="s">
        <v>753</v>
      </c>
      <c r="D85" s="692"/>
      <c r="E85" s="694">
        <v>248</v>
      </c>
      <c r="F85" s="693" t="s">
        <v>372</v>
      </c>
      <c r="G85" s="673"/>
      <c r="H85" s="674"/>
      <c r="I85" s="675"/>
      <c r="J85" s="676"/>
      <c r="K85" s="676"/>
    </row>
    <row r="86" spans="1:11" s="299" customFormat="1" ht="18" customHeight="1">
      <c r="A86" s="677"/>
      <c r="B86" s="369"/>
      <c r="C86" s="692" t="s">
        <v>754</v>
      </c>
      <c r="D86" s="689"/>
      <c r="E86" s="690">
        <v>1435</v>
      </c>
      <c r="F86" s="691" t="s">
        <v>372</v>
      </c>
      <c r="G86" s="673"/>
      <c r="H86" s="674"/>
      <c r="I86" s="675"/>
      <c r="J86" s="676"/>
      <c r="K86" s="676"/>
    </row>
    <row r="87" spans="1:11" ht="13.5" thickBot="1">
      <c r="A87" s="91"/>
      <c r="B87" s="13"/>
      <c r="C87" s="92"/>
      <c r="D87" s="93"/>
      <c r="E87" s="93"/>
      <c r="F87" s="93"/>
      <c r="G87" s="297"/>
      <c r="H87" s="297"/>
      <c r="I87" s="297"/>
      <c r="J87" s="297"/>
      <c r="K87" s="298"/>
    </row>
    <row r="88" spans="1:11" ht="26.45" customHeight="1">
      <c r="A88" s="1005" t="s">
        <v>31</v>
      </c>
      <c r="B88" s="1001" t="s">
        <v>30</v>
      </c>
      <c r="C88" s="999" t="s">
        <v>0</v>
      </c>
      <c r="D88" s="999" t="s">
        <v>11</v>
      </c>
      <c r="E88" s="1001" t="s">
        <v>12</v>
      </c>
      <c r="F88" s="946" t="s">
        <v>35</v>
      </c>
      <c r="G88" s="947"/>
      <c r="H88" s="1003" t="s">
        <v>37</v>
      </c>
      <c r="I88" s="1004"/>
      <c r="J88" s="997" t="s">
        <v>38</v>
      </c>
      <c r="K88" s="998"/>
    </row>
    <row r="89" spans="1:11" ht="29.25" customHeight="1" thickBot="1">
      <c r="A89" s="941"/>
      <c r="B89" s="989"/>
      <c r="C89" s="1000"/>
      <c r="D89" s="1000"/>
      <c r="E89" s="1002"/>
      <c r="F89" s="554" t="s">
        <v>36</v>
      </c>
      <c r="G89" s="555" t="s">
        <v>34</v>
      </c>
      <c r="H89" s="556" t="s">
        <v>39</v>
      </c>
      <c r="I89" s="104" t="s">
        <v>40</v>
      </c>
      <c r="J89" s="866" t="s">
        <v>81</v>
      </c>
      <c r="K89" s="486" t="s">
        <v>41</v>
      </c>
    </row>
    <row r="90" spans="1:11" ht="15">
      <c r="A90" s="558" t="s">
        <v>422</v>
      </c>
      <c r="B90" s="559" t="s">
        <v>415</v>
      </c>
      <c r="C90" s="578"/>
      <c r="D90" s="560"/>
      <c r="E90" s="560"/>
      <c r="F90" s="561"/>
      <c r="G90" s="562"/>
      <c r="H90" s="563"/>
      <c r="I90" s="564"/>
      <c r="J90" s="867"/>
      <c r="K90" s="475"/>
    </row>
    <row r="91" spans="1:11" ht="27" customHeight="1">
      <c r="A91" s="583" t="s">
        <v>423</v>
      </c>
      <c r="B91" s="1006" t="s">
        <v>388</v>
      </c>
      <c r="C91" s="1007"/>
      <c r="D91" s="566" t="s">
        <v>389</v>
      </c>
      <c r="E91" s="567" t="s">
        <v>28</v>
      </c>
      <c r="F91" s="567" t="s">
        <v>85</v>
      </c>
      <c r="G91" s="581"/>
      <c r="H91" s="568" t="s">
        <v>110</v>
      </c>
      <c r="I91" s="582">
        <v>2</v>
      </c>
      <c r="J91" s="868"/>
      <c r="K91" s="741">
        <f>+I91*J91</f>
        <v>0</v>
      </c>
    </row>
    <row r="92" spans="1:11" ht="27" customHeight="1">
      <c r="A92" s="583" t="s">
        <v>424</v>
      </c>
      <c r="B92" s="1006" t="s">
        <v>435</v>
      </c>
      <c r="C92" s="1008"/>
      <c r="D92" s="566" t="s">
        <v>63</v>
      </c>
      <c r="E92" s="567" t="s">
        <v>28</v>
      </c>
      <c r="F92" s="567" t="s">
        <v>45</v>
      </c>
      <c r="G92" s="581"/>
      <c r="H92" s="568" t="s">
        <v>48</v>
      </c>
      <c r="I92" s="582">
        <v>5</v>
      </c>
      <c r="J92" s="868"/>
      <c r="K92" s="741">
        <f>+I92*J92</f>
        <v>0</v>
      </c>
    </row>
    <row r="93" spans="1:11" ht="27" customHeight="1">
      <c r="A93" s="583" t="s">
        <v>425</v>
      </c>
      <c r="B93" s="1006" t="s">
        <v>417</v>
      </c>
      <c r="C93" s="1008"/>
      <c r="D93" s="566" t="s">
        <v>63</v>
      </c>
      <c r="E93" s="567" t="s">
        <v>28</v>
      </c>
      <c r="F93" s="567" t="s">
        <v>88</v>
      </c>
      <c r="G93" s="581"/>
      <c r="H93" s="581" t="s">
        <v>420</v>
      </c>
      <c r="I93" s="581">
        <v>20</v>
      </c>
      <c r="J93" s="868"/>
      <c r="K93" s="741">
        <f>+I93*J93</f>
        <v>0</v>
      </c>
    </row>
    <row r="94" spans="1:11">
      <c r="A94" s="586" t="s">
        <v>426</v>
      </c>
      <c r="B94" s="580" t="s">
        <v>393</v>
      </c>
      <c r="C94" s="41"/>
      <c r="D94" s="569"/>
      <c r="E94" s="570"/>
      <c r="F94" s="106"/>
      <c r="G94" s="106"/>
      <c r="H94" s="106"/>
      <c r="I94" s="581"/>
      <c r="J94" s="868"/>
      <c r="K94" s="741"/>
    </row>
    <row r="95" spans="1:11">
      <c r="A95" s="565" t="s">
        <v>427</v>
      </c>
      <c r="B95" s="579" t="s">
        <v>395</v>
      </c>
      <c r="C95" s="41"/>
      <c r="D95" s="569" t="s">
        <v>396</v>
      </c>
      <c r="E95" s="570" t="s">
        <v>14</v>
      </c>
      <c r="F95" s="38"/>
      <c r="G95" s="581"/>
      <c r="H95" s="581" t="s">
        <v>419</v>
      </c>
      <c r="I95" s="581">
        <v>20</v>
      </c>
      <c r="J95" s="868"/>
      <c r="K95" s="741">
        <f t="shared" ref="K95:K110" si="7">+I95*J95</f>
        <v>0</v>
      </c>
    </row>
    <row r="96" spans="1:11">
      <c r="A96" s="565" t="s">
        <v>428</v>
      </c>
      <c r="B96" s="579" t="s">
        <v>398</v>
      </c>
      <c r="C96" s="41"/>
      <c r="D96" s="569" t="s">
        <v>399</v>
      </c>
      <c r="E96" s="570" t="s">
        <v>14</v>
      </c>
      <c r="F96" s="38"/>
      <c r="G96" s="136"/>
      <c r="H96" s="111" t="s">
        <v>434</v>
      </c>
      <c r="I96" s="581">
        <v>20</v>
      </c>
      <c r="J96" s="868"/>
      <c r="K96" s="741">
        <f t="shared" si="7"/>
        <v>0</v>
      </c>
    </row>
    <row r="97" spans="1:11">
      <c r="A97" s="565" t="s">
        <v>429</v>
      </c>
      <c r="B97" s="579" t="s">
        <v>400</v>
      </c>
      <c r="C97" s="41"/>
      <c r="D97" s="569" t="s">
        <v>401</v>
      </c>
      <c r="E97" s="570" t="s">
        <v>14</v>
      </c>
      <c r="F97" s="38"/>
      <c r="G97" s="136"/>
      <c r="H97" s="111" t="s">
        <v>434</v>
      </c>
      <c r="I97" s="581">
        <v>8</v>
      </c>
      <c r="J97" s="868"/>
      <c r="K97" s="741">
        <f t="shared" si="7"/>
        <v>0</v>
      </c>
    </row>
    <row r="98" spans="1:11">
      <c r="A98" s="565" t="s">
        <v>430</v>
      </c>
      <c r="B98" s="579" t="s">
        <v>402</v>
      </c>
      <c r="C98" s="41"/>
      <c r="D98" s="569" t="s">
        <v>403</v>
      </c>
      <c r="E98" s="570" t="s">
        <v>14</v>
      </c>
      <c r="F98" s="38"/>
      <c r="G98" s="136"/>
      <c r="H98" s="111" t="s">
        <v>434</v>
      </c>
      <c r="I98" s="581">
        <v>8</v>
      </c>
      <c r="J98" s="868"/>
      <c r="K98" s="741">
        <f t="shared" si="7"/>
        <v>0</v>
      </c>
    </row>
    <row r="99" spans="1:11">
      <c r="A99" s="586" t="s">
        <v>386</v>
      </c>
      <c r="B99" s="580" t="s">
        <v>405</v>
      </c>
      <c r="C99" s="41"/>
      <c r="D99" s="569"/>
      <c r="E99" s="570"/>
      <c r="F99" s="106"/>
      <c r="G99" s="106"/>
      <c r="H99" s="111"/>
      <c r="I99" s="581"/>
      <c r="J99" s="868"/>
      <c r="K99" s="741"/>
    </row>
    <row r="100" spans="1:11">
      <c r="A100" s="565" t="s">
        <v>387</v>
      </c>
      <c r="B100" s="579" t="s">
        <v>414</v>
      </c>
      <c r="C100" s="41"/>
      <c r="D100" s="569" t="s">
        <v>406</v>
      </c>
      <c r="E100" s="570" t="s">
        <v>14</v>
      </c>
      <c r="F100" s="38"/>
      <c r="G100" s="136"/>
      <c r="H100" s="111" t="s">
        <v>434</v>
      </c>
      <c r="I100" s="581">
        <v>15</v>
      </c>
      <c r="J100" s="868"/>
      <c r="K100" s="741">
        <f t="shared" si="7"/>
        <v>0</v>
      </c>
    </row>
    <row r="101" spans="1:11">
      <c r="A101" s="565" t="s">
        <v>390</v>
      </c>
      <c r="B101" s="579" t="s">
        <v>433</v>
      </c>
      <c r="C101" s="41"/>
      <c r="D101" s="569" t="s">
        <v>407</v>
      </c>
      <c r="E101" s="570" t="s">
        <v>14</v>
      </c>
      <c r="F101" s="38"/>
      <c r="G101" s="136"/>
      <c r="H101" s="111" t="s">
        <v>434</v>
      </c>
      <c r="I101" s="581">
        <v>2</v>
      </c>
      <c r="J101" s="868"/>
      <c r="K101" s="741">
        <f t="shared" si="7"/>
        <v>0</v>
      </c>
    </row>
    <row r="102" spans="1:11">
      <c r="A102" s="565" t="s">
        <v>391</v>
      </c>
      <c r="B102" s="579" t="s">
        <v>408</v>
      </c>
      <c r="C102" s="41"/>
      <c r="D102" s="569" t="s">
        <v>409</v>
      </c>
      <c r="E102" s="570" t="s">
        <v>14</v>
      </c>
      <c r="F102" s="38"/>
      <c r="G102" s="136"/>
      <c r="H102" s="111" t="s">
        <v>434</v>
      </c>
      <c r="I102" s="581">
        <v>1</v>
      </c>
      <c r="J102" s="868"/>
      <c r="K102" s="741">
        <f t="shared" si="7"/>
        <v>0</v>
      </c>
    </row>
    <row r="103" spans="1:11" ht="28.15" customHeight="1">
      <c r="A103" s="565" t="s">
        <v>440</v>
      </c>
      <c r="B103" s="1006" t="s">
        <v>416</v>
      </c>
      <c r="C103" s="1008"/>
      <c r="D103" s="569" t="s">
        <v>410</v>
      </c>
      <c r="E103" s="570" t="s">
        <v>14</v>
      </c>
      <c r="F103" s="38"/>
      <c r="G103" s="136"/>
      <c r="H103" s="581" t="s">
        <v>434</v>
      </c>
      <c r="I103" s="581">
        <v>1</v>
      </c>
      <c r="J103" s="868"/>
      <c r="K103" s="741">
        <f t="shared" si="7"/>
        <v>0</v>
      </c>
    </row>
    <row r="104" spans="1:11">
      <c r="A104" s="565" t="s">
        <v>441</v>
      </c>
      <c r="B104" s="579" t="s">
        <v>411</v>
      </c>
      <c r="C104" s="41"/>
      <c r="D104" s="569" t="s">
        <v>412</v>
      </c>
      <c r="E104" s="570" t="s">
        <v>14</v>
      </c>
      <c r="F104" s="38"/>
      <c r="G104" s="136"/>
      <c r="H104" s="111" t="s">
        <v>434</v>
      </c>
      <c r="I104" s="581">
        <v>1</v>
      </c>
      <c r="J104" s="868"/>
      <c r="K104" s="741">
        <f t="shared" si="7"/>
        <v>0</v>
      </c>
    </row>
    <row r="105" spans="1:11">
      <c r="A105" s="586" t="s">
        <v>392</v>
      </c>
      <c r="B105" s="580" t="s">
        <v>442</v>
      </c>
      <c r="C105" s="41"/>
      <c r="D105" s="569"/>
      <c r="E105" s="570"/>
      <c r="F105" s="106"/>
      <c r="G105" s="106"/>
      <c r="H105" s="106"/>
      <c r="I105" s="581"/>
      <c r="J105" s="868"/>
      <c r="K105" s="741"/>
    </row>
    <row r="106" spans="1:11">
      <c r="A106" s="565" t="s">
        <v>394</v>
      </c>
      <c r="B106" s="579" t="s">
        <v>395</v>
      </c>
      <c r="C106" s="41"/>
      <c r="D106" s="569" t="s">
        <v>421</v>
      </c>
      <c r="E106" s="570" t="s">
        <v>14</v>
      </c>
      <c r="F106" s="38" t="s">
        <v>418</v>
      </c>
      <c r="G106" s="581"/>
      <c r="H106" s="581" t="s">
        <v>419</v>
      </c>
      <c r="I106" s="581">
        <v>3</v>
      </c>
      <c r="J106" s="868"/>
      <c r="K106" s="741">
        <f t="shared" si="7"/>
        <v>0</v>
      </c>
    </row>
    <row r="107" spans="1:11">
      <c r="A107" s="565" t="s">
        <v>397</v>
      </c>
      <c r="B107" s="579" t="s">
        <v>432</v>
      </c>
      <c r="C107" s="41"/>
      <c r="D107" s="569" t="s">
        <v>431</v>
      </c>
      <c r="E107" s="570" t="s">
        <v>14</v>
      </c>
      <c r="F107" s="106"/>
      <c r="G107" s="106"/>
      <c r="H107" s="111" t="s">
        <v>434</v>
      </c>
      <c r="I107" s="581">
        <v>3</v>
      </c>
      <c r="J107" s="868"/>
      <c r="K107" s="741">
        <f t="shared" si="7"/>
        <v>0</v>
      </c>
    </row>
    <row r="108" spans="1:11" ht="20.25" customHeight="1">
      <c r="A108" s="759" t="s">
        <v>404</v>
      </c>
      <c r="B108" s="757" t="s">
        <v>436</v>
      </c>
      <c r="C108" s="758"/>
      <c r="D108" s="24"/>
      <c r="E108" s="570"/>
      <c r="F108" s="74"/>
      <c r="G108" s="106"/>
      <c r="H108" s="114"/>
      <c r="I108" s="581"/>
      <c r="J108" s="868"/>
      <c r="K108" s="741"/>
    </row>
    <row r="109" spans="1:11" ht="20.25" customHeight="1">
      <c r="A109" s="587" t="s">
        <v>437</v>
      </c>
      <c r="B109" s="748" t="s">
        <v>130</v>
      </c>
      <c r="C109" s="749"/>
      <c r="D109" s="24" t="s">
        <v>439</v>
      </c>
      <c r="E109" s="567" t="s">
        <v>28</v>
      </c>
      <c r="F109" s="74" t="s">
        <v>85</v>
      </c>
      <c r="G109" s="106"/>
      <c r="H109" s="114" t="s">
        <v>60</v>
      </c>
      <c r="I109" s="581">
        <v>5</v>
      </c>
      <c r="J109" s="868"/>
      <c r="K109" s="530">
        <f t="shared" si="7"/>
        <v>0</v>
      </c>
    </row>
    <row r="110" spans="1:11" ht="33.75" customHeight="1" thickBot="1">
      <c r="A110" s="760" t="s">
        <v>438</v>
      </c>
      <c r="B110" s="1009" t="s">
        <v>766</v>
      </c>
      <c r="C110" s="1010"/>
      <c r="D110" s="571" t="s">
        <v>439</v>
      </c>
      <c r="E110" s="572" t="s">
        <v>28</v>
      </c>
      <c r="F110" s="74" t="s">
        <v>85</v>
      </c>
      <c r="G110" s="107"/>
      <c r="H110" s="584" t="s">
        <v>60</v>
      </c>
      <c r="I110" s="585">
        <v>1</v>
      </c>
      <c r="J110" s="869"/>
      <c r="K110" s="755">
        <f t="shared" si="7"/>
        <v>0</v>
      </c>
    </row>
    <row r="111" spans="1:11" ht="13.5" thickBot="1">
      <c r="A111" s="91"/>
      <c r="B111" s="13"/>
      <c r="C111" s="92"/>
      <c r="D111" s="93"/>
      <c r="E111" s="93"/>
      <c r="F111" s="190" t="s">
        <v>94</v>
      </c>
      <c r="G111" s="959" t="str">
        <f>+A84</f>
        <v>2.6 BETONSKA DELA</v>
      </c>
      <c r="H111" s="960"/>
      <c r="I111" s="960"/>
      <c r="J111" s="961"/>
      <c r="K111" s="599">
        <f>SUM(K91:K110)</f>
        <v>0</v>
      </c>
    </row>
    <row r="112" spans="1:11" ht="13.5" thickBot="1">
      <c r="A112" s="94"/>
      <c r="B112" s="17"/>
      <c r="C112" s="63"/>
      <c r="D112" s="64"/>
      <c r="E112" s="64"/>
      <c r="F112" s="64"/>
      <c r="G112" s="147"/>
      <c r="H112" s="147"/>
      <c r="I112" s="147"/>
      <c r="J112" s="147"/>
      <c r="K112" s="174"/>
    </row>
    <row r="113" spans="1:11" ht="24" customHeight="1" thickBot="1">
      <c r="A113" s="94"/>
      <c r="B113" s="1"/>
      <c r="C113" s="63"/>
      <c r="D113" s="64"/>
      <c r="E113" s="64"/>
      <c r="F113" s="994" t="s">
        <v>342</v>
      </c>
      <c r="G113" s="995"/>
      <c r="H113" s="995"/>
      <c r="I113" s="995"/>
      <c r="J113" s="996"/>
      <c r="K113" s="500">
        <f>+K16+K45+K56+K69+K81+K111</f>
        <v>0</v>
      </c>
    </row>
    <row r="114" spans="1:11">
      <c r="A114" s="94"/>
      <c r="B114" s="63"/>
      <c r="C114" s="63"/>
      <c r="D114" s="64"/>
      <c r="E114" s="64"/>
      <c r="F114" s="64"/>
      <c r="G114" s="147"/>
      <c r="H114" s="147"/>
      <c r="I114" s="147"/>
      <c r="J114" s="147"/>
      <c r="K114" s="174"/>
    </row>
    <row r="115" spans="1:11">
      <c r="A115" s="94"/>
      <c r="B115" s="63"/>
      <c r="C115" s="63"/>
      <c r="D115" s="64"/>
      <c r="E115" s="64"/>
      <c r="F115" s="64"/>
      <c r="G115" s="147"/>
      <c r="H115" s="147"/>
      <c r="I115" s="147"/>
      <c r="J115" s="147"/>
      <c r="K115" s="174"/>
    </row>
    <row r="116" spans="1:11">
      <c r="A116" s="94"/>
      <c r="B116" s="63"/>
      <c r="C116" s="63"/>
      <c r="D116" s="64"/>
      <c r="E116" s="64"/>
      <c r="F116" s="64"/>
      <c r="G116" s="147"/>
      <c r="H116" s="147"/>
      <c r="I116" s="147"/>
      <c r="J116" s="147"/>
      <c r="K116" s="174"/>
    </row>
    <row r="117" spans="1:11">
      <c r="A117" s="94"/>
      <c r="B117" s="63"/>
      <c r="C117" s="63"/>
      <c r="D117" s="64"/>
      <c r="E117" s="64"/>
      <c r="F117" s="64"/>
      <c r="G117" s="147"/>
      <c r="H117" s="147"/>
      <c r="I117" s="147"/>
      <c r="J117" s="147"/>
      <c r="K117" s="174"/>
    </row>
    <row r="118" spans="1:11">
      <c r="A118" s="94"/>
      <c r="B118" s="63"/>
      <c r="C118" s="147"/>
      <c r="D118" s="147"/>
      <c r="E118" s="64"/>
      <c r="F118" s="64"/>
      <c r="G118" s="147"/>
      <c r="H118" s="147"/>
      <c r="I118" s="147"/>
      <c r="J118" s="147"/>
      <c r="K118" s="174"/>
    </row>
    <row r="119" spans="1:11">
      <c r="A119" s="94"/>
      <c r="B119" s="63"/>
      <c r="C119" s="147"/>
      <c r="D119" s="147"/>
      <c r="E119" s="64"/>
      <c r="F119" s="64"/>
      <c r="G119" s="147"/>
      <c r="H119" s="147"/>
      <c r="I119" s="147"/>
      <c r="J119" s="147"/>
      <c r="K119" s="174"/>
    </row>
    <row r="120" spans="1:11">
      <c r="A120" s="94"/>
      <c r="B120" s="63"/>
      <c r="C120" s="147"/>
      <c r="D120" s="147"/>
      <c r="E120" s="64"/>
      <c r="F120" s="64"/>
      <c r="G120" s="147"/>
      <c r="H120" s="147"/>
      <c r="I120" s="147"/>
      <c r="J120" s="147"/>
      <c r="K120" s="174"/>
    </row>
    <row r="121" spans="1:11">
      <c r="A121" s="94"/>
      <c r="B121" s="63"/>
      <c r="C121" s="147"/>
      <c r="D121" s="147"/>
      <c r="E121" s="64"/>
      <c r="F121" s="64"/>
      <c r="G121" s="147"/>
      <c r="H121" s="147"/>
      <c r="I121" s="147"/>
      <c r="J121" s="147"/>
      <c r="K121" s="174"/>
    </row>
    <row r="122" spans="1:11">
      <c r="A122" s="94"/>
      <c r="B122" s="63"/>
      <c r="C122" s="147"/>
      <c r="D122" s="147"/>
      <c r="E122" s="64"/>
      <c r="F122" s="64"/>
      <c r="G122" s="147"/>
      <c r="H122" s="147"/>
      <c r="I122" s="147"/>
      <c r="J122" s="147"/>
      <c r="K122" s="174"/>
    </row>
    <row r="123" spans="1:11">
      <c r="A123" s="94"/>
      <c r="B123" s="63"/>
      <c r="C123" s="147"/>
      <c r="D123" s="147"/>
      <c r="E123" s="64"/>
      <c r="F123" s="64"/>
      <c r="G123" s="147"/>
      <c r="H123" s="147"/>
      <c r="I123" s="147"/>
      <c r="J123" s="147"/>
      <c r="K123" s="174"/>
    </row>
    <row r="124" spans="1:11">
      <c r="A124" s="94"/>
      <c r="B124" s="63"/>
      <c r="C124" s="147"/>
      <c r="D124" s="147"/>
      <c r="E124" s="64"/>
      <c r="F124" s="64"/>
      <c r="G124" s="147"/>
      <c r="H124" s="147"/>
      <c r="I124" s="147"/>
      <c r="J124" s="147"/>
      <c r="K124" s="174"/>
    </row>
    <row r="125" spans="1:11">
      <c r="A125" s="94"/>
      <c r="B125" s="63"/>
      <c r="C125" s="147"/>
      <c r="D125" s="147"/>
      <c r="E125" s="64"/>
      <c r="F125" s="64"/>
      <c r="G125" s="147"/>
      <c r="H125" s="147"/>
      <c r="I125" s="147"/>
      <c r="J125" s="147"/>
      <c r="K125" s="174"/>
    </row>
    <row r="126" spans="1:11">
      <c r="A126" s="94"/>
      <c r="B126" s="63"/>
      <c r="C126" s="147"/>
      <c r="D126" s="147"/>
      <c r="E126" s="64"/>
      <c r="F126" s="64"/>
      <c r="G126" s="147"/>
      <c r="H126" s="147"/>
      <c r="I126" s="147"/>
      <c r="J126" s="147"/>
      <c r="K126" s="174"/>
    </row>
    <row r="127" spans="1:11">
      <c r="A127" s="94"/>
      <c r="B127" s="17"/>
      <c r="C127" s="147"/>
      <c r="D127" s="147"/>
      <c r="E127" s="64"/>
      <c r="F127" s="64"/>
      <c r="G127" s="147"/>
      <c r="H127" s="147"/>
      <c r="I127" s="147"/>
      <c r="J127" s="147"/>
      <c r="K127" s="174"/>
    </row>
    <row r="128" spans="1:11">
      <c r="A128" s="94"/>
      <c r="B128" s="17"/>
      <c r="C128" s="147"/>
      <c r="D128" s="147"/>
      <c r="E128" s="64"/>
      <c r="F128" s="64"/>
      <c r="G128" s="147"/>
      <c r="H128" s="147"/>
      <c r="I128" s="147"/>
      <c r="J128" s="147"/>
      <c r="K128" s="174"/>
    </row>
    <row r="129" spans="1:11">
      <c r="A129" s="94"/>
      <c r="B129" s="17"/>
      <c r="C129" s="147"/>
      <c r="D129" s="147"/>
      <c r="E129" s="64"/>
      <c r="F129" s="64"/>
      <c r="G129" s="147"/>
      <c r="H129" s="147"/>
      <c r="I129" s="147"/>
      <c r="J129" s="147"/>
      <c r="K129" s="174"/>
    </row>
    <row r="130" spans="1:11">
      <c r="A130" s="94"/>
      <c r="B130" s="17"/>
      <c r="C130" s="147"/>
      <c r="D130" s="147"/>
      <c r="E130" s="64"/>
      <c r="F130" s="64"/>
      <c r="G130" s="147"/>
      <c r="H130" s="147"/>
      <c r="I130" s="147"/>
      <c r="J130" s="147"/>
      <c r="K130" s="174"/>
    </row>
    <row r="131" spans="1:11">
      <c r="A131" s="94"/>
      <c r="B131" s="17"/>
      <c r="C131" s="147"/>
      <c r="D131" s="147"/>
      <c r="E131" s="64"/>
      <c r="F131" s="64"/>
      <c r="G131" s="147"/>
      <c r="H131" s="147"/>
      <c r="I131" s="147"/>
      <c r="J131" s="147"/>
      <c r="K131" s="174"/>
    </row>
    <row r="132" spans="1:11">
      <c r="A132" s="94"/>
      <c r="B132" s="17"/>
      <c r="C132" s="63"/>
      <c r="D132" s="64"/>
      <c r="E132" s="64"/>
      <c r="F132" s="64"/>
      <c r="G132" s="147"/>
      <c r="H132" s="147"/>
      <c r="I132" s="147"/>
      <c r="J132" s="147"/>
      <c r="K132" s="174"/>
    </row>
    <row r="133" spans="1:11">
      <c r="A133" s="94"/>
      <c r="B133" s="17"/>
      <c r="C133" s="63"/>
      <c r="D133" s="64"/>
      <c r="E133" s="64"/>
      <c r="F133" s="64"/>
      <c r="G133" s="147"/>
      <c r="H133" s="147"/>
      <c r="I133" s="147"/>
      <c r="J133" s="147"/>
      <c r="K133" s="174"/>
    </row>
    <row r="134" spans="1:11">
      <c r="A134" s="94"/>
      <c r="B134" s="17"/>
      <c r="C134" s="63"/>
      <c r="D134" s="64"/>
      <c r="E134" s="64"/>
      <c r="F134" s="64"/>
      <c r="G134" s="147"/>
      <c r="H134" s="147"/>
      <c r="I134" s="147"/>
      <c r="J134" s="147"/>
      <c r="K134" s="174"/>
    </row>
    <row r="135" spans="1:11">
      <c r="A135" s="94"/>
      <c r="B135" s="17"/>
      <c r="C135" s="63"/>
      <c r="D135" s="64"/>
      <c r="E135" s="64"/>
      <c r="F135" s="64"/>
      <c r="G135" s="147"/>
      <c r="H135" s="147"/>
      <c r="I135" s="147"/>
      <c r="J135" s="147"/>
      <c r="K135" s="174"/>
    </row>
    <row r="136" spans="1:11">
      <c r="A136" s="91"/>
      <c r="B136" s="13"/>
      <c r="C136" s="92"/>
      <c r="D136" s="93"/>
      <c r="E136" s="64"/>
      <c r="F136" s="64"/>
      <c r="G136" s="64"/>
      <c r="H136" s="95"/>
      <c r="I136" s="21"/>
    </row>
    <row r="138" spans="1:11" ht="47.25" customHeight="1">
      <c r="I138" s="173"/>
      <c r="J138" s="2"/>
    </row>
    <row r="139" spans="1:11">
      <c r="I139" s="19"/>
      <c r="J139" s="2"/>
    </row>
    <row r="140" spans="1:11">
      <c r="I140" s="19"/>
      <c r="J140" s="2"/>
    </row>
    <row r="141" spans="1:11">
      <c r="I141" s="19"/>
      <c r="J141" s="2"/>
    </row>
  </sheetData>
  <sheetProtection algorithmName="SHA-512" hashValue="t7IpoaOhItDPRIH3o3ctcKouqiRxwefIZYJqaC9c+/w8MXoExSwZ2yICpvxwe6+RxiA7yoqYtvkpazeZMx2VDA==" saltValue="I66vS1t2UZ88h4SR/IZOrA==" spinCount="100000" sheet="1" objects="1" scenarios="1"/>
  <mergeCells count="67">
    <mergeCell ref="B91:C91"/>
    <mergeCell ref="B92:C92"/>
    <mergeCell ref="B103:C103"/>
    <mergeCell ref="B93:C93"/>
    <mergeCell ref="G111:J111"/>
    <mergeCell ref="B110:C110"/>
    <mergeCell ref="A88:A89"/>
    <mergeCell ref="B88:B89"/>
    <mergeCell ref="C88:C89"/>
    <mergeCell ref="A74:A75"/>
    <mergeCell ref="B74:B75"/>
    <mergeCell ref="C74:C75"/>
    <mergeCell ref="D74:D75"/>
    <mergeCell ref="E74:E75"/>
    <mergeCell ref="F113:J113"/>
    <mergeCell ref="F74:G74"/>
    <mergeCell ref="H74:I74"/>
    <mergeCell ref="J74:K74"/>
    <mergeCell ref="G81:J81"/>
    <mergeCell ref="D88:D89"/>
    <mergeCell ref="E88:E89"/>
    <mergeCell ref="F88:G88"/>
    <mergeCell ref="H88:I88"/>
    <mergeCell ref="J88:K88"/>
    <mergeCell ref="A60:A61"/>
    <mergeCell ref="B60:B61"/>
    <mergeCell ref="C60:C61"/>
    <mergeCell ref="A10:A11"/>
    <mergeCell ref="B10:B11"/>
    <mergeCell ref="C10:C11"/>
    <mergeCell ref="A49:A50"/>
    <mergeCell ref="B49:B50"/>
    <mergeCell ref="C49:C50"/>
    <mergeCell ref="B14:C14"/>
    <mergeCell ref="B15:C15"/>
    <mergeCell ref="B44:C44"/>
    <mergeCell ref="B55:C55"/>
    <mergeCell ref="D10:D11"/>
    <mergeCell ref="E10:E11"/>
    <mergeCell ref="B32:C32"/>
    <mergeCell ref="G45:J45"/>
    <mergeCell ref="H10:I10"/>
    <mergeCell ref="J10:K10"/>
    <mergeCell ref="G16:J16"/>
    <mergeCell ref="B21:C21"/>
    <mergeCell ref="F10:G10"/>
    <mergeCell ref="B13:C13"/>
    <mergeCell ref="J49:K49"/>
    <mergeCell ref="B52:C52"/>
    <mergeCell ref="G52:G53"/>
    <mergeCell ref="B53:C53"/>
    <mergeCell ref="G56:J56"/>
    <mergeCell ref="F49:G49"/>
    <mergeCell ref="H49:I49"/>
    <mergeCell ref="D49:D50"/>
    <mergeCell ref="E49:E50"/>
    <mergeCell ref="G64:G66"/>
    <mergeCell ref="G69:J69"/>
    <mergeCell ref="B64:C64"/>
    <mergeCell ref="B66:C66"/>
    <mergeCell ref="D60:D61"/>
    <mergeCell ref="E60:E61"/>
    <mergeCell ref="F60:G60"/>
    <mergeCell ref="H60:I60"/>
    <mergeCell ref="J60:K60"/>
    <mergeCell ref="B68:C68"/>
    <mergeCell ref="B67:C67"/>
  </mergeCells>
  <phoneticPr fontId="53" type="noConversion"/>
  <pageMargins left="0.78740157480314965" right="0.19685039370078741" top="0.78740157480314965" bottom="0.78740157480314965" header="0.43307086614173229" footer="0.43307086614173229"/>
  <pageSetup paperSize="9" scale="57" fitToHeight="3" orientation="landscape" r:id="rId1"/>
  <headerFooter alignWithMargins="0">
    <oddHeader>&amp;Rstran &amp;P/6</oddHeader>
    <oddFooter>&amp;L&amp;F&amp;R&amp;A</oddFooter>
  </headerFooter>
  <rowBreaks count="2" manualBreakCount="2">
    <brk id="46" max="10" man="1"/>
    <brk id="83" max="10"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K141"/>
  <sheetViews>
    <sheetView view="pageBreakPreview" topLeftCell="A91" zoomScale="110" zoomScaleNormal="70" zoomScaleSheetLayoutView="110" workbookViewId="0">
      <selection activeCell="J98" sqref="J98:J100"/>
    </sheetView>
  </sheetViews>
  <sheetFormatPr defaultColWidth="9.140625" defaultRowHeight="12.75"/>
  <cols>
    <col min="1" max="1" width="9.140625" style="6" customWidth="1"/>
    <col min="2" max="2" width="15.7109375" style="6" customWidth="1"/>
    <col min="3" max="3" width="65.42578125" style="6" customWidth="1"/>
    <col min="4" max="4" width="27.7109375" style="8" customWidth="1"/>
    <col min="5" max="5" width="15.7109375" style="8" customWidth="1"/>
    <col min="6" max="6" width="11.140625" style="8" customWidth="1"/>
    <col min="7" max="7" width="14.140625" style="8" customWidth="1"/>
    <col min="8" max="8" width="24.5703125" style="9" customWidth="1"/>
    <col min="9" max="9" width="11.7109375" style="9" customWidth="1"/>
    <col min="10" max="10" width="9.85546875" style="1" bestFit="1" customWidth="1"/>
    <col min="11" max="11" width="12.5703125" style="1" customWidth="1"/>
    <col min="12" max="12" width="18.5703125" style="1" customWidth="1"/>
    <col min="13" max="16384" width="9.140625" style="1"/>
  </cols>
  <sheetData>
    <row r="1" spans="1:11" ht="18">
      <c r="A1" s="99" t="s">
        <v>875</v>
      </c>
    </row>
    <row r="2" spans="1:11">
      <c r="A2" s="7" t="s">
        <v>775</v>
      </c>
    </row>
    <row r="3" spans="1:11">
      <c r="B3" s="10"/>
    </row>
    <row r="4" spans="1:11" ht="15.75">
      <c r="B4" s="135"/>
      <c r="C4" s="134"/>
      <c r="D4" s="134"/>
    </row>
    <row r="5" spans="1:11" ht="21">
      <c r="A5" s="331" t="s">
        <v>132</v>
      </c>
      <c r="B5" s="332" t="s">
        <v>133</v>
      </c>
      <c r="D5" s="134"/>
      <c r="E5" s="11"/>
      <c r="F5" s="11"/>
      <c r="G5" s="11"/>
      <c r="H5" s="12"/>
      <c r="I5" s="12"/>
    </row>
    <row r="6" spans="1:11">
      <c r="B6" s="13"/>
      <c r="C6" s="14"/>
      <c r="D6" s="15"/>
      <c r="E6" s="15"/>
      <c r="F6" s="15"/>
      <c r="G6" s="15"/>
      <c r="H6" s="16"/>
      <c r="I6" s="16"/>
    </row>
    <row r="8" spans="1:11" ht="15.75">
      <c r="A8" s="156" t="s">
        <v>767</v>
      </c>
      <c r="B8" s="149"/>
      <c r="C8" s="157"/>
      <c r="D8" s="155"/>
      <c r="E8" s="155"/>
      <c r="F8" s="155"/>
      <c r="G8" s="155"/>
      <c r="H8" s="158"/>
      <c r="I8" s="158"/>
      <c r="J8" s="154"/>
      <c r="K8" s="154"/>
    </row>
    <row r="9" spans="1:11" s="2" customFormat="1" ht="13.5" thickBot="1">
      <c r="A9" s="20"/>
      <c r="B9" s="17"/>
      <c r="C9" s="10"/>
      <c r="D9" s="18"/>
      <c r="E9" s="18"/>
      <c r="F9" s="100"/>
      <c r="G9" s="100"/>
      <c r="H9" s="115"/>
      <c r="I9" s="21"/>
      <c r="J9" s="101"/>
      <c r="K9" s="101"/>
    </row>
    <row r="10" spans="1:11" ht="24.75" customHeight="1">
      <c r="A10" s="940" t="s">
        <v>31</v>
      </c>
      <c r="B10" s="944" t="s">
        <v>30</v>
      </c>
      <c r="C10" s="942" t="s">
        <v>0</v>
      </c>
      <c r="D10" s="942" t="s">
        <v>11</v>
      </c>
      <c r="E10" s="944" t="s">
        <v>12</v>
      </c>
      <c r="F10" s="946" t="s">
        <v>35</v>
      </c>
      <c r="G10" s="947"/>
      <c r="H10" s="933" t="s">
        <v>37</v>
      </c>
      <c r="I10" s="934"/>
      <c r="J10" s="935" t="s">
        <v>38</v>
      </c>
      <c r="K10" s="936"/>
    </row>
    <row r="11" spans="1:11" ht="24.75" customHeight="1" thickBot="1">
      <c r="A11" s="1019"/>
      <c r="B11" s="1020"/>
      <c r="C11" s="1021"/>
      <c r="D11" s="1021"/>
      <c r="E11" s="1022"/>
      <c r="F11" s="102" t="s">
        <v>36</v>
      </c>
      <c r="G11" s="103" t="s">
        <v>34</v>
      </c>
      <c r="H11" s="261" t="s">
        <v>39</v>
      </c>
      <c r="I11" s="262" t="s">
        <v>40</v>
      </c>
      <c r="J11" s="881" t="s">
        <v>81</v>
      </c>
      <c r="K11" s="264" t="s">
        <v>41</v>
      </c>
    </row>
    <row r="12" spans="1:11" ht="21.75" customHeight="1">
      <c r="A12" s="781" t="s">
        <v>261</v>
      </c>
      <c r="B12" s="343" t="s">
        <v>769</v>
      </c>
      <c r="C12" s="344"/>
      <c r="D12" s="345" t="s">
        <v>63</v>
      </c>
      <c r="E12" s="345" t="s">
        <v>28</v>
      </c>
      <c r="F12" s="765" t="s">
        <v>45</v>
      </c>
      <c r="G12" s="345">
        <v>1</v>
      </c>
      <c r="H12" s="766" t="s">
        <v>48</v>
      </c>
      <c r="I12" s="767">
        <v>1</v>
      </c>
      <c r="J12" s="882"/>
      <c r="K12" s="346">
        <f>+I12*J12</f>
        <v>0</v>
      </c>
    </row>
    <row r="13" spans="1:11" ht="21.75" customHeight="1">
      <c r="A13" s="782" t="s">
        <v>262</v>
      </c>
      <c r="B13" s="1023" t="s">
        <v>800</v>
      </c>
      <c r="C13" s="1024"/>
      <c r="D13" s="29" t="s">
        <v>63</v>
      </c>
      <c r="E13" s="29" t="s">
        <v>28</v>
      </c>
      <c r="F13" s="61" t="s">
        <v>45</v>
      </c>
      <c r="G13" s="29">
        <v>1</v>
      </c>
      <c r="H13" s="503" t="s">
        <v>48</v>
      </c>
      <c r="I13" s="545">
        <v>1</v>
      </c>
      <c r="J13" s="878"/>
      <c r="K13" s="168">
        <f>+I13*J13</f>
        <v>0</v>
      </c>
    </row>
    <row r="14" spans="1:11" ht="21.75" customHeight="1">
      <c r="A14" s="782" t="s">
        <v>770</v>
      </c>
      <c r="B14" s="1023" t="s">
        <v>759</v>
      </c>
      <c r="C14" s="1024"/>
      <c r="D14" s="29" t="s">
        <v>63</v>
      </c>
      <c r="E14" s="29" t="s">
        <v>28</v>
      </c>
      <c r="F14" s="61" t="s">
        <v>45</v>
      </c>
      <c r="G14" s="29">
        <v>1</v>
      </c>
      <c r="H14" s="503" t="s">
        <v>48</v>
      </c>
      <c r="I14" s="545">
        <v>1</v>
      </c>
      <c r="J14" s="878"/>
      <c r="K14" s="168">
        <f>+I14*J14</f>
        <v>0</v>
      </c>
    </row>
    <row r="15" spans="1:11" ht="21.75" customHeight="1" thickBot="1">
      <c r="A15" s="783" t="s">
        <v>771</v>
      </c>
      <c r="B15" s="1026" t="s">
        <v>760</v>
      </c>
      <c r="C15" s="1027"/>
      <c r="D15" s="33" t="s">
        <v>63</v>
      </c>
      <c r="E15" s="33" t="s">
        <v>28</v>
      </c>
      <c r="F15" s="768" t="s">
        <v>45</v>
      </c>
      <c r="G15" s="33">
        <v>1</v>
      </c>
      <c r="H15" s="769" t="s">
        <v>48</v>
      </c>
      <c r="I15" s="720">
        <v>1</v>
      </c>
      <c r="J15" s="883"/>
      <c r="K15" s="169">
        <f>+I15*J15</f>
        <v>0</v>
      </c>
    </row>
    <row r="16" spans="1:11" ht="15.75" customHeight="1" thickBot="1">
      <c r="A16" s="31"/>
      <c r="B16" s="17"/>
      <c r="C16" s="10"/>
      <c r="D16" s="18"/>
      <c r="E16" s="18"/>
      <c r="F16" s="197" t="s">
        <v>94</v>
      </c>
      <c r="G16" s="937" t="str">
        <f>+A8</f>
        <v>3.1 PREGLED TEHNOLOŠKIH ELABORATOV IN PODAJA MNENJ</v>
      </c>
      <c r="H16" s="938"/>
      <c r="I16" s="938"/>
      <c r="J16" s="939"/>
      <c r="K16" s="221">
        <f>SUM(K12:K13)</f>
        <v>0</v>
      </c>
    </row>
    <row r="17" spans="1:11" ht="12.75" customHeight="1">
      <c r="A17" s="31"/>
      <c r="B17" s="17"/>
      <c r="C17" s="10"/>
      <c r="D17" s="18"/>
      <c r="E17" s="18"/>
      <c r="F17" s="186"/>
      <c r="G17" s="18"/>
      <c r="H17" s="19"/>
      <c r="I17" s="187"/>
      <c r="J17" s="2"/>
      <c r="K17" s="172"/>
    </row>
    <row r="18" spans="1:11" ht="12.75" customHeight="1">
      <c r="A18" s="156" t="s">
        <v>134</v>
      </c>
      <c r="B18" s="149"/>
      <c r="C18" s="157"/>
      <c r="D18" s="155"/>
      <c r="E18" s="155"/>
      <c r="F18" s="191"/>
      <c r="G18" s="155"/>
      <c r="H18" s="158"/>
      <c r="I18" s="192"/>
      <c r="J18" s="193"/>
      <c r="K18" s="194"/>
    </row>
    <row r="19" spans="1:11" ht="12.75" customHeight="1" thickBot="1">
      <c r="A19" s="31"/>
      <c r="B19" s="17"/>
      <c r="C19" s="10"/>
      <c r="D19" s="18"/>
      <c r="E19" s="18"/>
      <c r="F19" s="186"/>
      <c r="G19" s="18"/>
      <c r="H19" s="19"/>
      <c r="I19" s="187"/>
      <c r="J19" s="2"/>
      <c r="K19" s="172"/>
    </row>
    <row r="20" spans="1:11" ht="12.75" customHeight="1">
      <c r="A20" s="319" t="s">
        <v>291</v>
      </c>
      <c r="B20" s="320" t="s">
        <v>253</v>
      </c>
      <c r="C20" s="22"/>
      <c r="D20" s="23"/>
      <c r="E20" s="23"/>
      <c r="F20" s="23"/>
      <c r="G20" s="23"/>
      <c r="H20" s="117"/>
      <c r="I20" s="23"/>
      <c r="J20" s="145"/>
      <c r="K20" s="502"/>
    </row>
    <row r="21" spans="1:11" ht="32.25" customHeight="1">
      <c r="A21" s="50"/>
      <c r="B21" s="985" t="s">
        <v>64</v>
      </c>
      <c r="C21" s="986"/>
      <c r="D21" s="742" t="s">
        <v>65</v>
      </c>
      <c r="E21" s="737" t="s">
        <v>28</v>
      </c>
      <c r="F21" s="738" t="s">
        <v>46</v>
      </c>
      <c r="G21" s="738" t="s">
        <v>28</v>
      </c>
      <c r="H21" s="739" t="s">
        <v>66</v>
      </c>
      <c r="I21" s="36">
        <v>5</v>
      </c>
      <c r="J21" s="877"/>
      <c r="K21" s="741">
        <f t="shared" ref="K21:K44" si="0">+I21*J21</f>
        <v>0</v>
      </c>
    </row>
    <row r="22" spans="1:11" ht="23.25" customHeight="1">
      <c r="A22" s="324" t="s">
        <v>263</v>
      </c>
      <c r="B22" s="132" t="s">
        <v>305</v>
      </c>
      <c r="C22" s="43"/>
      <c r="D22" s="62"/>
      <c r="E22" s="35"/>
      <c r="F22" s="112"/>
      <c r="G22" s="112"/>
      <c r="H22" s="126"/>
      <c r="I22" s="36"/>
      <c r="J22" s="878"/>
      <c r="K22" s="183">
        <f t="shared" si="0"/>
        <v>0</v>
      </c>
    </row>
    <row r="23" spans="1:11" ht="12.75" customHeight="1">
      <c r="A23" s="127"/>
      <c r="B23" s="28" t="s">
        <v>4</v>
      </c>
      <c r="C23" s="129"/>
      <c r="D23" s="29" t="s">
        <v>13</v>
      </c>
      <c r="E23" s="38" t="s">
        <v>14</v>
      </c>
      <c r="F23" s="96" t="s">
        <v>47</v>
      </c>
      <c r="G23" s="136">
        <v>3400</v>
      </c>
      <c r="H23" s="114">
        <v>200</v>
      </c>
      <c r="I23" s="36">
        <f>+G23/H23</f>
        <v>17</v>
      </c>
      <c r="J23" s="878"/>
      <c r="K23" s="183">
        <f t="shared" si="0"/>
        <v>0</v>
      </c>
    </row>
    <row r="24" spans="1:11" ht="12.75" customHeight="1">
      <c r="A24" s="50"/>
      <c r="B24" s="28" t="s">
        <v>32</v>
      </c>
      <c r="C24" s="39"/>
      <c r="D24" s="29" t="s">
        <v>15</v>
      </c>
      <c r="E24" s="38" t="s">
        <v>14</v>
      </c>
      <c r="F24" s="96" t="s">
        <v>47</v>
      </c>
      <c r="G24" s="136">
        <v>3400</v>
      </c>
      <c r="H24" s="114">
        <v>400</v>
      </c>
      <c r="I24" s="36">
        <v>10</v>
      </c>
      <c r="J24" s="878"/>
      <c r="K24" s="183">
        <f t="shared" si="0"/>
        <v>0</v>
      </c>
    </row>
    <row r="25" spans="1:11" ht="15" customHeight="1">
      <c r="A25" s="50"/>
      <c r="B25" s="28" t="s">
        <v>33</v>
      </c>
      <c r="C25" s="37"/>
      <c r="D25" s="29" t="s">
        <v>15</v>
      </c>
      <c r="E25" s="38" t="s">
        <v>14</v>
      </c>
      <c r="F25" s="96" t="s">
        <v>47</v>
      </c>
      <c r="G25" s="136">
        <v>3400</v>
      </c>
      <c r="H25" s="114">
        <v>2000</v>
      </c>
      <c r="I25" s="36">
        <v>5</v>
      </c>
      <c r="J25" s="878"/>
      <c r="K25" s="183">
        <f t="shared" si="0"/>
        <v>0</v>
      </c>
    </row>
    <row r="26" spans="1:11" ht="12.75" customHeight="1">
      <c r="A26" s="50"/>
      <c r="B26" s="28" t="s">
        <v>2</v>
      </c>
      <c r="C26" s="133"/>
      <c r="D26" s="29" t="s">
        <v>16</v>
      </c>
      <c r="E26" s="40" t="s">
        <v>14</v>
      </c>
      <c r="F26" s="96" t="s">
        <v>47</v>
      </c>
      <c r="G26" s="136">
        <v>3400</v>
      </c>
      <c r="H26" s="114">
        <v>10000</v>
      </c>
      <c r="I26" s="36">
        <v>3</v>
      </c>
      <c r="J26" s="878"/>
      <c r="K26" s="183">
        <f t="shared" si="0"/>
        <v>0</v>
      </c>
    </row>
    <row r="27" spans="1:11" ht="12.75" customHeight="1">
      <c r="A27" s="50"/>
      <c r="B27" s="41" t="s">
        <v>3</v>
      </c>
      <c r="C27" s="133"/>
      <c r="D27" s="29" t="s">
        <v>334</v>
      </c>
      <c r="E27" s="125" t="s">
        <v>14</v>
      </c>
      <c r="F27" s="96" t="s">
        <v>47</v>
      </c>
      <c r="G27" s="136">
        <v>3400</v>
      </c>
      <c r="H27" s="114">
        <v>10000</v>
      </c>
      <c r="I27" s="36">
        <v>3</v>
      </c>
      <c r="J27" s="878"/>
      <c r="K27" s="183">
        <f t="shared" si="0"/>
        <v>0</v>
      </c>
    </row>
    <row r="28" spans="1:11" ht="12.75" customHeight="1">
      <c r="A28" s="50"/>
      <c r="B28" s="108" t="s">
        <v>42</v>
      </c>
      <c r="C28" s="109"/>
      <c r="D28" s="497" t="s">
        <v>335</v>
      </c>
      <c r="E28" s="125" t="s">
        <v>14</v>
      </c>
      <c r="F28" s="96" t="s">
        <v>47</v>
      </c>
      <c r="G28" s="136">
        <v>3400</v>
      </c>
      <c r="H28" s="114">
        <v>10000</v>
      </c>
      <c r="I28" s="110">
        <v>3</v>
      </c>
      <c r="J28" s="878"/>
      <c r="K28" s="183">
        <f t="shared" si="0"/>
        <v>0</v>
      </c>
    </row>
    <row r="29" spans="1:11" ht="31.5" customHeight="1">
      <c r="A29" s="50"/>
      <c r="B29" s="108" t="s">
        <v>43</v>
      </c>
      <c r="C29" s="109"/>
      <c r="D29" s="497" t="s">
        <v>336</v>
      </c>
      <c r="E29" s="125" t="s">
        <v>14</v>
      </c>
      <c r="F29" s="96" t="s">
        <v>47</v>
      </c>
      <c r="G29" s="136">
        <v>3400</v>
      </c>
      <c r="H29" s="114">
        <v>10000</v>
      </c>
      <c r="I29" s="110">
        <v>3</v>
      </c>
      <c r="J29" s="878"/>
      <c r="K29" s="183">
        <f t="shared" si="0"/>
        <v>0</v>
      </c>
    </row>
    <row r="30" spans="1:11" ht="12.75" customHeight="1">
      <c r="A30" s="50"/>
      <c r="B30" s="52" t="s">
        <v>44</v>
      </c>
      <c r="C30" s="133"/>
      <c r="D30" s="113" t="s">
        <v>337</v>
      </c>
      <c r="E30" s="125" t="s">
        <v>14</v>
      </c>
      <c r="F30" s="96" t="s">
        <v>47</v>
      </c>
      <c r="G30" s="136">
        <v>3400</v>
      </c>
      <c r="H30" s="114">
        <v>10000</v>
      </c>
      <c r="I30" s="110">
        <v>2</v>
      </c>
      <c r="J30" s="878"/>
      <c r="K30" s="183">
        <f t="shared" si="0"/>
        <v>0</v>
      </c>
    </row>
    <row r="31" spans="1:11" ht="12.75" customHeight="1">
      <c r="A31" s="323" t="s">
        <v>278</v>
      </c>
      <c r="B31" s="340" t="s">
        <v>254</v>
      </c>
      <c r="C31" s="341"/>
      <c r="D31" s="46"/>
      <c r="E31" s="47"/>
      <c r="F31" s="47"/>
      <c r="G31" s="47"/>
      <c r="H31" s="121"/>
      <c r="I31" s="48"/>
      <c r="J31" s="875"/>
      <c r="K31" s="183">
        <f t="shared" si="0"/>
        <v>0</v>
      </c>
    </row>
    <row r="32" spans="1:11" ht="12.75" customHeight="1">
      <c r="A32" s="321"/>
      <c r="B32" s="983" t="s">
        <v>29</v>
      </c>
      <c r="C32" s="984"/>
      <c r="D32" s="46"/>
      <c r="E32" s="47"/>
      <c r="F32" s="47"/>
      <c r="G32" s="47"/>
      <c r="H32" s="121"/>
      <c r="I32" s="48"/>
      <c r="J32" s="878"/>
      <c r="K32" s="183">
        <f t="shared" si="0"/>
        <v>0</v>
      </c>
    </row>
    <row r="33" spans="1:11" ht="14.25">
      <c r="A33" s="138"/>
      <c r="B33" s="762" t="s">
        <v>768</v>
      </c>
      <c r="C33" s="763"/>
      <c r="D33" s="61" t="s">
        <v>72</v>
      </c>
      <c r="E33" s="49" t="s">
        <v>19</v>
      </c>
      <c r="F33" s="38" t="s">
        <v>58</v>
      </c>
      <c r="G33" s="136">
        <v>1250</v>
      </c>
      <c r="H33" s="122" t="s">
        <v>28</v>
      </c>
      <c r="I33" s="36">
        <v>10</v>
      </c>
      <c r="J33" s="879"/>
      <c r="K33" s="183">
        <f t="shared" si="0"/>
        <v>0</v>
      </c>
    </row>
    <row r="34" spans="1:11" ht="12.75" customHeight="1">
      <c r="A34" s="137"/>
      <c r="B34" s="132" t="s">
        <v>74</v>
      </c>
      <c r="C34" s="25"/>
      <c r="D34" s="26"/>
      <c r="E34" s="26"/>
      <c r="F34" s="26"/>
      <c r="G34" s="26"/>
      <c r="H34" s="118"/>
      <c r="I34" s="51"/>
      <c r="J34" s="878"/>
      <c r="K34" s="183">
        <f t="shared" si="0"/>
        <v>0</v>
      </c>
    </row>
    <row r="35" spans="1:11" ht="12.75" customHeight="1">
      <c r="A35" s="184"/>
      <c r="B35" s="28" t="s">
        <v>4</v>
      </c>
      <c r="C35" s="37"/>
      <c r="D35" s="29" t="s">
        <v>13</v>
      </c>
      <c r="E35" s="38" t="s">
        <v>14</v>
      </c>
      <c r="F35" s="38" t="s">
        <v>58</v>
      </c>
      <c r="G35" s="136">
        <v>1250</v>
      </c>
      <c r="H35" s="131" t="s">
        <v>28</v>
      </c>
      <c r="I35" s="51">
        <v>5</v>
      </c>
      <c r="J35" s="878"/>
      <c r="K35" s="183">
        <f t="shared" si="0"/>
        <v>0</v>
      </c>
    </row>
    <row r="36" spans="1:11" ht="12.75" customHeight="1">
      <c r="A36" s="184"/>
      <c r="B36" s="28" t="s">
        <v>32</v>
      </c>
      <c r="C36" s="53"/>
      <c r="D36" s="29" t="s">
        <v>15</v>
      </c>
      <c r="E36" s="38" t="s">
        <v>14</v>
      </c>
      <c r="F36" s="38" t="s">
        <v>58</v>
      </c>
      <c r="G36" s="136">
        <v>1250</v>
      </c>
      <c r="H36" s="131" t="s">
        <v>28</v>
      </c>
      <c r="I36" s="51">
        <v>10</v>
      </c>
      <c r="J36" s="878"/>
      <c r="K36" s="183">
        <f t="shared" si="0"/>
        <v>0</v>
      </c>
    </row>
    <row r="37" spans="1:11" ht="12.75" customHeight="1">
      <c r="A37" s="184"/>
      <c r="B37" s="28" t="s">
        <v>33</v>
      </c>
      <c r="C37" s="37"/>
      <c r="D37" s="29" t="s">
        <v>15</v>
      </c>
      <c r="E37" s="38" t="s">
        <v>14</v>
      </c>
      <c r="F37" s="38" t="s">
        <v>58</v>
      </c>
      <c r="G37" s="136">
        <v>1250</v>
      </c>
      <c r="H37" s="131" t="s">
        <v>28</v>
      </c>
      <c r="I37" s="51">
        <v>5</v>
      </c>
      <c r="J37" s="878"/>
      <c r="K37" s="183">
        <f t="shared" si="0"/>
        <v>0</v>
      </c>
    </row>
    <row r="38" spans="1:11" ht="12.75" customHeight="1">
      <c r="A38" s="184"/>
      <c r="B38" s="28" t="s">
        <v>2</v>
      </c>
      <c r="C38" s="133"/>
      <c r="D38" s="29" t="s">
        <v>16</v>
      </c>
      <c r="E38" s="40" t="s">
        <v>14</v>
      </c>
      <c r="F38" s="38" t="s">
        <v>58</v>
      </c>
      <c r="G38" s="136">
        <v>1250</v>
      </c>
      <c r="H38" s="131" t="s">
        <v>28</v>
      </c>
      <c r="I38" s="51">
        <v>3</v>
      </c>
      <c r="J38" s="878"/>
      <c r="K38" s="183">
        <f t="shared" si="0"/>
        <v>0</v>
      </c>
    </row>
    <row r="39" spans="1:11" ht="12.75" customHeight="1">
      <c r="A39" s="184"/>
      <c r="B39" s="41" t="s">
        <v>3</v>
      </c>
      <c r="C39" s="133"/>
      <c r="D39" s="29" t="s">
        <v>334</v>
      </c>
      <c r="E39" s="125" t="s">
        <v>14</v>
      </c>
      <c r="F39" s="38" t="s">
        <v>58</v>
      </c>
      <c r="G39" s="136">
        <v>1250</v>
      </c>
      <c r="H39" s="131" t="s">
        <v>28</v>
      </c>
      <c r="I39" s="51">
        <v>1</v>
      </c>
      <c r="J39" s="878"/>
      <c r="K39" s="183">
        <f t="shared" si="0"/>
        <v>0</v>
      </c>
    </row>
    <row r="40" spans="1:11" ht="12.75" customHeight="1">
      <c r="A40" s="184"/>
      <c r="B40" s="108" t="s">
        <v>42</v>
      </c>
      <c r="C40" s="109"/>
      <c r="D40" s="497" t="s">
        <v>335</v>
      </c>
      <c r="E40" s="125" t="s">
        <v>14</v>
      </c>
      <c r="F40" s="38" t="s">
        <v>58</v>
      </c>
      <c r="G40" s="136">
        <v>1250</v>
      </c>
      <c r="H40" s="131" t="s">
        <v>28</v>
      </c>
      <c r="I40" s="51">
        <v>3</v>
      </c>
      <c r="J40" s="878"/>
      <c r="K40" s="183">
        <f t="shared" si="0"/>
        <v>0</v>
      </c>
    </row>
    <row r="41" spans="1:11" ht="27" customHeight="1">
      <c r="A41" s="184"/>
      <c r="B41" s="108" t="s">
        <v>43</v>
      </c>
      <c r="C41" s="109"/>
      <c r="D41" s="497" t="s">
        <v>336</v>
      </c>
      <c r="E41" s="125" t="s">
        <v>14</v>
      </c>
      <c r="F41" s="38" t="s">
        <v>58</v>
      </c>
      <c r="G41" s="136">
        <v>1250</v>
      </c>
      <c r="H41" s="131" t="s">
        <v>28</v>
      </c>
      <c r="I41" s="51">
        <v>3</v>
      </c>
      <c r="J41" s="878"/>
      <c r="K41" s="183">
        <f t="shared" si="0"/>
        <v>0</v>
      </c>
    </row>
    <row r="42" spans="1:11" ht="13.5" customHeight="1">
      <c r="A42" s="184"/>
      <c r="B42" s="52" t="s">
        <v>44</v>
      </c>
      <c r="C42" s="133"/>
      <c r="D42" s="113" t="s">
        <v>337</v>
      </c>
      <c r="E42" s="125" t="s">
        <v>14</v>
      </c>
      <c r="F42" s="38" t="s">
        <v>58</v>
      </c>
      <c r="G42" s="136">
        <v>1250</v>
      </c>
      <c r="H42" s="131" t="s">
        <v>28</v>
      </c>
      <c r="I42" s="51">
        <v>0</v>
      </c>
      <c r="J42" s="878"/>
      <c r="K42" s="183">
        <f t="shared" si="0"/>
        <v>0</v>
      </c>
    </row>
    <row r="43" spans="1:11" ht="19.5" customHeight="1">
      <c r="A43" s="306" t="s">
        <v>279</v>
      </c>
      <c r="B43" s="748" t="s">
        <v>130</v>
      </c>
      <c r="C43" s="749"/>
      <c r="D43" s="110" t="s">
        <v>63</v>
      </c>
      <c r="E43" s="736" t="s">
        <v>28</v>
      </c>
      <c r="F43" s="743" t="s">
        <v>85</v>
      </c>
      <c r="G43" s="136">
        <v>2</v>
      </c>
      <c r="H43" s="114" t="s">
        <v>60</v>
      </c>
      <c r="I43" s="36">
        <v>2</v>
      </c>
      <c r="J43" s="877"/>
      <c r="K43" s="741">
        <f t="shared" si="0"/>
        <v>0</v>
      </c>
    </row>
    <row r="44" spans="1:11" ht="19.5" customHeight="1" thickBot="1">
      <c r="A44" s="307" t="s">
        <v>280</v>
      </c>
      <c r="B44" s="970" t="s">
        <v>76</v>
      </c>
      <c r="C44" s="971"/>
      <c r="D44" s="744" t="s">
        <v>63</v>
      </c>
      <c r="E44" s="715" t="s">
        <v>28</v>
      </c>
      <c r="F44" s="745" t="s">
        <v>85</v>
      </c>
      <c r="G44" s="146">
        <v>1</v>
      </c>
      <c r="H44" s="746" t="s">
        <v>60</v>
      </c>
      <c r="I44" s="45">
        <v>1</v>
      </c>
      <c r="J44" s="880"/>
      <c r="K44" s="741">
        <f t="shared" si="0"/>
        <v>0</v>
      </c>
    </row>
    <row r="45" spans="1:11" ht="24.75" customHeight="1" thickBot="1">
      <c r="A45" s="56"/>
      <c r="F45" s="190" t="s">
        <v>94</v>
      </c>
      <c r="G45" s="959" t="str">
        <f>+A18</f>
        <v>3.2 ZEMELJSKA DELA IN TEMELJENJE</v>
      </c>
      <c r="H45" s="960"/>
      <c r="I45" s="960"/>
      <c r="J45" s="961"/>
      <c r="K45" s="171">
        <f>SUM(K21:K44)</f>
        <v>0</v>
      </c>
    </row>
    <row r="46" spans="1:11" ht="13.5" customHeight="1">
      <c r="A46" s="59"/>
      <c r="B46" s="17"/>
      <c r="C46" s="63"/>
      <c r="D46" s="64"/>
      <c r="E46" s="64"/>
      <c r="F46" s="64"/>
      <c r="G46" s="147"/>
      <c r="H46" s="147"/>
      <c r="I46" s="147"/>
      <c r="J46" s="147"/>
      <c r="K46" s="141"/>
    </row>
    <row r="47" spans="1:11" ht="19.5" customHeight="1">
      <c r="A47" s="148" t="s">
        <v>264</v>
      </c>
      <c r="B47" s="149"/>
      <c r="C47" s="150"/>
      <c r="D47" s="151"/>
      <c r="E47" s="151"/>
      <c r="F47" s="151"/>
      <c r="G47" s="151"/>
      <c r="H47" s="152"/>
      <c r="I47" s="153"/>
      <c r="J47" s="154"/>
      <c r="K47" s="154"/>
    </row>
    <row r="48" spans="1:11" ht="13.5" thickBot="1">
      <c r="A48" s="65"/>
      <c r="B48" s="32"/>
      <c r="C48" s="66"/>
      <c r="D48" s="67"/>
      <c r="E48" s="67"/>
      <c r="F48" s="67"/>
      <c r="G48" s="67"/>
      <c r="H48" s="124"/>
      <c r="I48" s="68"/>
    </row>
    <row r="49" spans="1:11" ht="24.75" customHeight="1">
      <c r="A49" s="940" t="s">
        <v>31</v>
      </c>
      <c r="B49" s="944" t="s">
        <v>30</v>
      </c>
      <c r="C49" s="942" t="s">
        <v>0</v>
      </c>
      <c r="D49" s="942" t="s">
        <v>11</v>
      </c>
      <c r="E49" s="944" t="s">
        <v>12</v>
      </c>
      <c r="F49" s="946" t="s">
        <v>35</v>
      </c>
      <c r="G49" s="947"/>
      <c r="H49" s="933" t="s">
        <v>37</v>
      </c>
      <c r="I49" s="934"/>
      <c r="J49" s="935" t="s">
        <v>38</v>
      </c>
      <c r="K49" s="936"/>
    </row>
    <row r="50" spans="1:11" ht="24.75" customHeight="1" thickBot="1">
      <c r="A50" s="941"/>
      <c r="B50" s="989"/>
      <c r="C50" s="943"/>
      <c r="D50" s="943"/>
      <c r="E50" s="945"/>
      <c r="F50" s="139" t="s">
        <v>36</v>
      </c>
      <c r="G50" s="140" t="s">
        <v>34</v>
      </c>
      <c r="H50" s="116" t="s">
        <v>39</v>
      </c>
      <c r="I50" s="104" t="s">
        <v>40</v>
      </c>
      <c r="J50" s="860" t="s">
        <v>81</v>
      </c>
      <c r="K50" s="142" t="s">
        <v>41</v>
      </c>
    </row>
    <row r="51" spans="1:11" ht="15" customHeight="1">
      <c r="A51" s="5" t="s">
        <v>135</v>
      </c>
      <c r="B51" s="69" t="s">
        <v>5</v>
      </c>
      <c r="C51" s="70"/>
      <c r="D51" s="71"/>
      <c r="E51" s="71"/>
      <c r="F51" s="88"/>
      <c r="G51" s="88"/>
      <c r="H51" s="160"/>
      <c r="I51" s="161"/>
      <c r="J51" s="875"/>
      <c r="K51" s="502"/>
    </row>
    <row r="52" spans="1:11" ht="25.5" customHeight="1">
      <c r="A52" s="308"/>
      <c r="B52" s="974" t="s">
        <v>176</v>
      </c>
      <c r="C52" s="975"/>
      <c r="D52" s="72" t="s">
        <v>24</v>
      </c>
      <c r="E52" s="73" t="s">
        <v>14</v>
      </c>
      <c r="F52" s="74" t="s">
        <v>80</v>
      </c>
      <c r="G52" s="957">
        <v>810000</v>
      </c>
      <c r="H52" s="162"/>
      <c r="I52" s="163">
        <v>15</v>
      </c>
      <c r="J52" s="878"/>
      <c r="K52" s="183">
        <f t="shared" ref="K52:K55" si="1">+I52*J52</f>
        <v>0</v>
      </c>
    </row>
    <row r="53" spans="1:11" ht="13.15" customHeight="1">
      <c r="A53" s="308"/>
      <c r="B53" s="978" t="s">
        <v>177</v>
      </c>
      <c r="C53" s="979"/>
      <c r="D53" s="72" t="s">
        <v>25</v>
      </c>
      <c r="E53" s="74" t="s">
        <v>14</v>
      </c>
      <c r="F53" s="74" t="s">
        <v>80</v>
      </c>
      <c r="G53" s="1018"/>
      <c r="H53" s="162"/>
      <c r="I53" s="163">
        <v>3</v>
      </c>
      <c r="J53" s="878"/>
      <c r="K53" s="183">
        <f t="shared" si="1"/>
        <v>0</v>
      </c>
    </row>
    <row r="54" spans="1:11" ht="19.5" customHeight="1">
      <c r="A54" s="309" t="s">
        <v>136</v>
      </c>
      <c r="B54" s="748" t="s">
        <v>130</v>
      </c>
      <c r="C54" s="749"/>
      <c r="D54" s="736" t="s">
        <v>63</v>
      </c>
      <c r="E54" s="77" t="s">
        <v>28</v>
      </c>
      <c r="F54" s="74" t="s">
        <v>85</v>
      </c>
      <c r="G54" s="74">
        <v>2</v>
      </c>
      <c r="H54" s="162"/>
      <c r="I54" s="462">
        <v>1</v>
      </c>
      <c r="J54" s="877"/>
      <c r="K54" s="741">
        <f t="shared" si="1"/>
        <v>0</v>
      </c>
    </row>
    <row r="55" spans="1:11" ht="19.5" customHeight="1" thickBot="1">
      <c r="A55" s="310" t="s">
        <v>137</v>
      </c>
      <c r="B55" s="970" t="s">
        <v>765</v>
      </c>
      <c r="C55" s="971"/>
      <c r="D55" s="715" t="s">
        <v>63</v>
      </c>
      <c r="E55" s="80" t="s">
        <v>28</v>
      </c>
      <c r="F55" s="80" t="s">
        <v>85</v>
      </c>
      <c r="G55" s="80">
        <v>2</v>
      </c>
      <c r="H55" s="165"/>
      <c r="I55" s="166">
        <v>1</v>
      </c>
      <c r="J55" s="880"/>
      <c r="K55" s="741">
        <f t="shared" si="1"/>
        <v>0</v>
      </c>
    </row>
    <row r="56" spans="1:11" ht="13.5" customHeight="1" thickBot="1">
      <c r="A56" s="59"/>
      <c r="B56" s="17"/>
      <c r="C56" s="63"/>
      <c r="D56" s="64"/>
      <c r="E56" s="64"/>
      <c r="F56" s="197" t="s">
        <v>94</v>
      </c>
      <c r="G56" s="937" t="str">
        <f>+A47</f>
        <v>3.3 ARMATURNA JEKLA</v>
      </c>
      <c r="H56" s="938"/>
      <c r="I56" s="938"/>
      <c r="J56" s="939"/>
      <c r="K56" s="221">
        <f>SUM(K52:K55)</f>
        <v>0</v>
      </c>
    </row>
    <row r="57" spans="1:11">
      <c r="A57" s="94"/>
      <c r="B57" s="17"/>
      <c r="C57" s="63"/>
      <c r="D57" s="64"/>
      <c r="E57" s="64"/>
      <c r="F57" s="64"/>
      <c r="G57" s="147"/>
      <c r="H57" s="147"/>
      <c r="I57" s="147"/>
      <c r="J57" s="147"/>
      <c r="K57" s="174"/>
    </row>
    <row r="58" spans="1:11" ht="15.75">
      <c r="A58" s="148" t="s">
        <v>265</v>
      </c>
      <c r="B58" s="149"/>
      <c r="C58" s="150"/>
      <c r="D58" s="151"/>
      <c r="E58" s="151"/>
      <c r="F58" s="151"/>
      <c r="G58" s="151"/>
      <c r="H58" s="152"/>
      <c r="I58" s="153"/>
      <c r="J58" s="154"/>
      <c r="K58" s="154"/>
    </row>
    <row r="59" spans="1:11" ht="13.5" thickBot="1">
      <c r="A59" s="65"/>
      <c r="B59" s="32"/>
      <c r="C59" s="66"/>
      <c r="D59" s="67"/>
      <c r="E59" s="67"/>
      <c r="F59" s="67"/>
      <c r="G59" s="67"/>
      <c r="H59" s="124"/>
      <c r="I59" s="68"/>
    </row>
    <row r="60" spans="1:11" ht="15">
      <c r="A60" s="940" t="s">
        <v>31</v>
      </c>
      <c r="B60" s="944" t="s">
        <v>30</v>
      </c>
      <c r="C60" s="942" t="s">
        <v>0</v>
      </c>
      <c r="D60" s="942" t="s">
        <v>11</v>
      </c>
      <c r="E60" s="944" t="s">
        <v>12</v>
      </c>
      <c r="F60" s="946" t="s">
        <v>35</v>
      </c>
      <c r="G60" s="947"/>
      <c r="H60" s="933" t="s">
        <v>37</v>
      </c>
      <c r="I60" s="934"/>
      <c r="J60" s="935" t="s">
        <v>38</v>
      </c>
      <c r="K60" s="936"/>
    </row>
    <row r="61" spans="1:11" ht="24" customHeight="1" thickBot="1">
      <c r="A61" s="941"/>
      <c r="B61" s="989"/>
      <c r="C61" s="943"/>
      <c r="D61" s="943"/>
      <c r="E61" s="945"/>
      <c r="F61" s="139" t="s">
        <v>36</v>
      </c>
      <c r="G61" s="140" t="s">
        <v>34</v>
      </c>
      <c r="H61" s="116" t="s">
        <v>39</v>
      </c>
      <c r="I61" s="104" t="s">
        <v>40</v>
      </c>
      <c r="J61" s="860" t="s">
        <v>81</v>
      </c>
      <c r="K61" s="142" t="s">
        <v>41</v>
      </c>
    </row>
    <row r="62" spans="1:11" ht="15.75" customHeight="1">
      <c r="A62" s="5" t="s">
        <v>138</v>
      </c>
      <c r="B62" s="69" t="s">
        <v>83</v>
      </c>
      <c r="C62" s="70"/>
      <c r="D62" s="71"/>
      <c r="E62" s="71"/>
      <c r="F62" s="88"/>
      <c r="G62" s="88"/>
      <c r="H62" s="160"/>
      <c r="I62" s="161"/>
      <c r="J62" s="875"/>
      <c r="K62" s="502"/>
    </row>
    <row r="63" spans="1:11" ht="13.15" customHeight="1">
      <c r="A63" s="308"/>
      <c r="B63" s="363" t="s">
        <v>306</v>
      </c>
      <c r="C63" s="277"/>
      <c r="D63" s="460"/>
      <c r="E63" s="460"/>
      <c r="F63" s="74" t="s">
        <v>80</v>
      </c>
      <c r="G63" s="1017">
        <v>3300</v>
      </c>
      <c r="H63" s="461"/>
      <c r="I63" s="461">
        <v>1</v>
      </c>
      <c r="J63" s="873"/>
      <c r="K63" s="183">
        <f t="shared" ref="K63:K68" si="2">+I63*J63</f>
        <v>0</v>
      </c>
    </row>
    <row r="64" spans="1:11" ht="15" customHeight="1">
      <c r="A64" s="308"/>
      <c r="B64" s="962" t="s">
        <v>307</v>
      </c>
      <c r="C64" s="963"/>
      <c r="D64" s="74" t="s">
        <v>26</v>
      </c>
      <c r="E64" s="74" t="s">
        <v>19</v>
      </c>
      <c r="F64" s="74"/>
      <c r="G64" s="1017"/>
      <c r="H64" s="461"/>
      <c r="I64" s="461">
        <v>1</v>
      </c>
      <c r="J64" s="873"/>
      <c r="K64" s="183">
        <f t="shared" si="2"/>
        <v>0</v>
      </c>
    </row>
    <row r="65" spans="1:11" ht="15" customHeight="1">
      <c r="A65" s="308"/>
      <c r="B65" s="964" t="s">
        <v>309</v>
      </c>
      <c r="C65" s="965"/>
      <c r="D65" s="74"/>
      <c r="E65" s="77"/>
      <c r="F65" s="74"/>
      <c r="G65" s="465"/>
      <c r="H65" s="461"/>
      <c r="I65" s="461">
        <v>1</v>
      </c>
      <c r="J65" s="873"/>
      <c r="K65" s="183">
        <f t="shared" si="2"/>
        <v>0</v>
      </c>
    </row>
    <row r="66" spans="1:11" ht="15" customHeight="1">
      <c r="A66" s="308"/>
      <c r="B66" s="964" t="s">
        <v>308</v>
      </c>
      <c r="C66" s="965"/>
      <c r="D66" s="74"/>
      <c r="E66" s="77"/>
      <c r="F66" s="74"/>
      <c r="G66" s="465"/>
      <c r="H66" s="461"/>
      <c r="I66" s="461">
        <v>1</v>
      </c>
      <c r="J66" s="873"/>
      <c r="K66" s="183">
        <f t="shared" si="2"/>
        <v>0</v>
      </c>
    </row>
    <row r="67" spans="1:11" ht="25.5" customHeight="1">
      <c r="A67" s="309" t="s">
        <v>266</v>
      </c>
      <c r="B67" s="972" t="s">
        <v>763</v>
      </c>
      <c r="C67" s="973"/>
      <c r="D67" s="736" t="s">
        <v>63</v>
      </c>
      <c r="E67" s="77" t="s">
        <v>28</v>
      </c>
      <c r="F67" s="74" t="s">
        <v>85</v>
      </c>
      <c r="G67" s="74"/>
      <c r="H67" s="751"/>
      <c r="I67" s="751">
        <v>1</v>
      </c>
      <c r="J67" s="874"/>
      <c r="K67" s="741">
        <f t="shared" si="2"/>
        <v>0</v>
      </c>
    </row>
    <row r="68" spans="1:11" ht="25.5" customHeight="1" thickBot="1">
      <c r="A68" s="310" t="s">
        <v>267</v>
      </c>
      <c r="B68" s="970" t="s">
        <v>7</v>
      </c>
      <c r="C68" s="971"/>
      <c r="D68" s="715" t="s">
        <v>63</v>
      </c>
      <c r="E68" s="80" t="s">
        <v>28</v>
      </c>
      <c r="F68" s="80" t="s">
        <v>85</v>
      </c>
      <c r="G68" s="80"/>
      <c r="H68" s="165"/>
      <c r="I68" s="165">
        <v>1</v>
      </c>
      <c r="J68" s="874"/>
      <c r="K68" s="741">
        <f t="shared" si="2"/>
        <v>0</v>
      </c>
    </row>
    <row r="69" spans="1:11" ht="13.5" customHeight="1" thickBot="1">
      <c r="A69" s="59"/>
      <c r="B69" s="17"/>
      <c r="C69" s="63"/>
      <c r="D69" s="64"/>
      <c r="E69" s="64"/>
      <c r="F69" s="190" t="s">
        <v>94</v>
      </c>
      <c r="G69" s="959" t="str">
        <f>+A58</f>
        <v>3.4 KOVINSKE KONSTRUKCIJE</v>
      </c>
      <c r="H69" s="960"/>
      <c r="I69" s="960"/>
      <c r="J69" s="961"/>
      <c r="K69" s="171">
        <f>SUM(K63:K68)</f>
        <v>0</v>
      </c>
    </row>
    <row r="70" spans="1:11">
      <c r="A70" s="94"/>
      <c r="B70" s="17"/>
      <c r="C70" s="63"/>
      <c r="D70" s="64"/>
      <c r="E70" s="64"/>
      <c r="F70" s="64"/>
      <c r="G70" s="147"/>
      <c r="H70" s="147"/>
      <c r="I70" s="147"/>
      <c r="J70" s="147"/>
      <c r="K70" s="174"/>
    </row>
    <row r="71" spans="1:11" ht="15.75">
      <c r="A71" s="148" t="s">
        <v>370</v>
      </c>
      <c r="B71" s="149"/>
      <c r="C71" s="150"/>
      <c r="D71" s="151"/>
      <c r="E71" s="151"/>
      <c r="F71" s="151"/>
      <c r="G71" s="151"/>
      <c r="H71" s="152"/>
      <c r="I71" s="153"/>
      <c r="J71" s="154"/>
      <c r="K71" s="154"/>
    </row>
    <row r="72" spans="1:11" ht="13.5" thickBot="1">
      <c r="A72" s="83"/>
      <c r="B72" s="84"/>
      <c r="C72" s="85"/>
      <c r="D72" s="86"/>
      <c r="E72" s="87"/>
      <c r="F72" s="64"/>
      <c r="G72" s="147"/>
      <c r="H72" s="147"/>
      <c r="I72" s="147"/>
      <c r="J72" s="147"/>
      <c r="K72" s="174"/>
    </row>
    <row r="73" spans="1:11" ht="15">
      <c r="A73" s="940" t="s">
        <v>31</v>
      </c>
      <c r="B73" s="944" t="s">
        <v>30</v>
      </c>
      <c r="C73" s="942" t="s">
        <v>0</v>
      </c>
      <c r="D73" s="942" t="s">
        <v>11</v>
      </c>
      <c r="E73" s="944" t="s">
        <v>12</v>
      </c>
      <c r="F73" s="946" t="s">
        <v>35</v>
      </c>
      <c r="G73" s="947"/>
      <c r="H73" s="933" t="s">
        <v>37</v>
      </c>
      <c r="I73" s="934"/>
      <c r="J73" s="935" t="s">
        <v>38</v>
      </c>
      <c r="K73" s="936"/>
    </row>
    <row r="74" spans="1:11" ht="29.25" customHeight="1" thickBot="1">
      <c r="A74" s="941"/>
      <c r="B74" s="989"/>
      <c r="C74" s="943"/>
      <c r="D74" s="943"/>
      <c r="E74" s="945"/>
      <c r="F74" s="139" t="s">
        <v>36</v>
      </c>
      <c r="G74" s="140" t="s">
        <v>34</v>
      </c>
      <c r="H74" s="116" t="s">
        <v>39</v>
      </c>
      <c r="I74" s="104" t="s">
        <v>40</v>
      </c>
      <c r="J74" s="105" t="s">
        <v>81</v>
      </c>
      <c r="K74" s="142" t="s">
        <v>41</v>
      </c>
    </row>
    <row r="75" spans="1:11" ht="12.75" customHeight="1">
      <c r="A75" s="5" t="s">
        <v>139</v>
      </c>
      <c r="B75" s="69" t="s">
        <v>772</v>
      </c>
      <c r="C75" s="70"/>
      <c r="D75" s="88"/>
      <c r="E75" s="505"/>
      <c r="F75" s="506"/>
      <c r="G75" s="496"/>
      <c r="H75" s="507"/>
      <c r="I75" s="508"/>
      <c r="J75" s="344"/>
      <c r="K75" s="183"/>
    </row>
    <row r="76" spans="1:11" ht="18.75" customHeight="1" thickBot="1">
      <c r="A76" s="533"/>
      <c r="B76" s="534" t="s">
        <v>369</v>
      </c>
      <c r="C76" s="534"/>
      <c r="D76" s="80" t="s">
        <v>27</v>
      </c>
      <c r="E76" s="80" t="s">
        <v>28</v>
      </c>
      <c r="F76" s="80"/>
      <c r="G76" s="540"/>
      <c r="H76" s="165"/>
      <c r="I76" s="463">
        <v>3</v>
      </c>
      <c r="J76" s="884"/>
      <c r="K76" s="539">
        <f>+I76*J76</f>
        <v>0</v>
      </c>
    </row>
    <row r="77" spans="1:11" ht="30.75" customHeight="1" thickBot="1">
      <c r="A77" s="91"/>
      <c r="B77" s="13"/>
      <c r="C77" s="92"/>
      <c r="D77" s="93"/>
      <c r="E77" s="64"/>
      <c r="F77" s="190" t="s">
        <v>94</v>
      </c>
      <c r="G77" s="959" t="str">
        <f>+A71</f>
        <v>3.5 HIDROIZOLACIJSKA DELA (trakov 720m2+480m2, vodotesni premaz 90m2, PVC folija 45m2, )</v>
      </c>
      <c r="H77" s="960"/>
      <c r="I77" s="960"/>
      <c r="J77" s="961"/>
      <c r="K77" s="171">
        <f>SUM(K75:K76)</f>
        <v>0</v>
      </c>
    </row>
    <row r="78" spans="1:11">
      <c r="A78" s="94"/>
      <c r="B78" s="17"/>
      <c r="C78" s="63"/>
      <c r="D78" s="64"/>
      <c r="E78" s="64"/>
      <c r="F78" s="64"/>
      <c r="G78" s="147"/>
      <c r="H78" s="147"/>
      <c r="I78" s="147"/>
      <c r="J78" s="147"/>
      <c r="K78" s="174"/>
    </row>
    <row r="79" spans="1:11" ht="15.75">
      <c r="A79" s="148" t="s">
        <v>315</v>
      </c>
      <c r="B79" s="149"/>
      <c r="C79" s="150"/>
      <c r="D79" s="151"/>
      <c r="E79" s="151"/>
      <c r="F79" s="151"/>
      <c r="G79" s="151"/>
      <c r="H79" s="152"/>
      <c r="I79" s="153"/>
      <c r="J79" s="154"/>
      <c r="K79" s="154"/>
    </row>
    <row r="80" spans="1:11">
      <c r="A80" s="94"/>
      <c r="B80" s="17"/>
      <c r="C80" s="63"/>
      <c r="D80" s="64"/>
      <c r="E80" s="64"/>
      <c r="F80" s="64"/>
      <c r="G80" s="147"/>
      <c r="H80" s="147"/>
      <c r="I80" s="147"/>
      <c r="J80" s="147"/>
      <c r="K80" s="174"/>
    </row>
    <row r="81" spans="1:11" ht="13.5" thickBot="1">
      <c r="A81" s="83"/>
      <c r="B81" s="84"/>
      <c r="C81" s="85"/>
      <c r="D81" s="86"/>
      <c r="E81" s="87"/>
      <c r="F81" s="64"/>
      <c r="G81" s="147"/>
      <c r="H81" s="147"/>
      <c r="I81" s="147"/>
      <c r="J81" s="147"/>
      <c r="K81" s="174"/>
    </row>
    <row r="82" spans="1:11" ht="15">
      <c r="A82" s="940" t="s">
        <v>31</v>
      </c>
      <c r="B82" s="944" t="s">
        <v>30</v>
      </c>
      <c r="C82" s="942" t="s">
        <v>0</v>
      </c>
      <c r="D82" s="942" t="s">
        <v>11</v>
      </c>
      <c r="E82" s="944" t="s">
        <v>12</v>
      </c>
      <c r="F82" s="946" t="s">
        <v>35</v>
      </c>
      <c r="G82" s="947"/>
      <c r="H82" s="933" t="s">
        <v>37</v>
      </c>
      <c r="I82" s="934"/>
      <c r="J82" s="935" t="s">
        <v>38</v>
      </c>
      <c r="K82" s="936"/>
    </row>
    <row r="83" spans="1:11" ht="24.75" customHeight="1" thickBot="1">
      <c r="A83" s="941"/>
      <c r="B83" s="989"/>
      <c r="C83" s="943"/>
      <c r="D83" s="943"/>
      <c r="E83" s="945"/>
      <c r="F83" s="139" t="s">
        <v>36</v>
      </c>
      <c r="G83" s="140" t="s">
        <v>34</v>
      </c>
      <c r="H83" s="116" t="s">
        <v>39</v>
      </c>
      <c r="I83" s="104" t="s">
        <v>40</v>
      </c>
      <c r="J83" s="105" t="s">
        <v>81</v>
      </c>
      <c r="K83" s="142" t="s">
        <v>41</v>
      </c>
    </row>
    <row r="84" spans="1:11" ht="15">
      <c r="A84" s="5" t="s">
        <v>316</v>
      </c>
      <c r="B84" s="69" t="s">
        <v>148</v>
      </c>
      <c r="C84" s="70"/>
      <c r="D84" s="88"/>
      <c r="E84" s="89"/>
      <c r="F84" s="88"/>
      <c r="G84" s="239"/>
      <c r="H84" s="160"/>
      <c r="I84" s="240"/>
      <c r="J84" s="145"/>
      <c r="K84" s="170"/>
    </row>
    <row r="85" spans="1:11" ht="15">
      <c r="A85" s="59"/>
      <c r="B85" s="541" t="s">
        <v>140</v>
      </c>
      <c r="C85" s="541"/>
      <c r="D85" s="224"/>
      <c r="E85" s="64"/>
      <c r="F85" s="64"/>
      <c r="G85" s="147"/>
      <c r="H85" s="147"/>
      <c r="I85" s="147"/>
      <c r="J85" s="147"/>
      <c r="K85" s="172"/>
    </row>
    <row r="86" spans="1:11" ht="15">
      <c r="A86" s="59"/>
      <c r="B86" s="541" t="s">
        <v>141</v>
      </c>
      <c r="C86" s="541"/>
      <c r="D86" s="590"/>
      <c r="E86" s="764"/>
      <c r="F86" s="64"/>
      <c r="G86" s="147"/>
      <c r="H86" s="147"/>
      <c r="I86" s="147"/>
      <c r="J86" s="147"/>
      <c r="K86" s="522"/>
    </row>
    <row r="87" spans="1:11" ht="15">
      <c r="A87" s="521"/>
      <c r="B87" s="542" t="s">
        <v>144</v>
      </c>
      <c r="C87" s="363"/>
      <c r="D87" s="245" t="s">
        <v>63</v>
      </c>
      <c r="E87" s="246" t="s">
        <v>28</v>
      </c>
      <c r="F87" s="243" t="s">
        <v>85</v>
      </c>
      <c r="G87" s="244">
        <v>1</v>
      </c>
      <c r="H87" s="244" t="s">
        <v>110</v>
      </c>
      <c r="I87" s="244">
        <v>1</v>
      </c>
      <c r="J87" s="885"/>
      <c r="K87" s="183">
        <f t="shared" ref="K87:K91" si="3">+I87*J87</f>
        <v>0</v>
      </c>
    </row>
    <row r="88" spans="1:11" ht="33" customHeight="1">
      <c r="A88" s="517"/>
      <c r="B88" s="1013" t="s">
        <v>352</v>
      </c>
      <c r="C88" s="1014"/>
      <c r="D88" s="222" t="s">
        <v>355</v>
      </c>
      <c r="E88" s="518" t="s">
        <v>28</v>
      </c>
      <c r="F88" s="519" t="s">
        <v>85</v>
      </c>
      <c r="G88" s="520">
        <v>1</v>
      </c>
      <c r="H88" s="520" t="s">
        <v>110</v>
      </c>
      <c r="I88" s="520">
        <v>1</v>
      </c>
      <c r="J88" s="885"/>
      <c r="K88" s="183">
        <f t="shared" si="3"/>
        <v>0</v>
      </c>
    </row>
    <row r="89" spans="1:11" ht="29.45" customHeight="1">
      <c r="A89" s="254"/>
      <c r="B89" s="1011" t="s">
        <v>143</v>
      </c>
      <c r="C89" s="1012"/>
      <c r="D89" s="245" t="s">
        <v>354</v>
      </c>
      <c r="E89" s="246" t="s">
        <v>350</v>
      </c>
      <c r="F89" s="243" t="s">
        <v>85</v>
      </c>
      <c r="G89" s="244">
        <v>1</v>
      </c>
      <c r="H89" s="244" t="s">
        <v>110</v>
      </c>
      <c r="I89" s="244">
        <v>2</v>
      </c>
      <c r="J89" s="885"/>
      <c r="K89" s="183">
        <f t="shared" si="3"/>
        <v>0</v>
      </c>
    </row>
    <row r="90" spans="1:11" ht="30.75" customHeight="1">
      <c r="A90" s="254"/>
      <c r="B90" s="1011" t="s">
        <v>356</v>
      </c>
      <c r="C90" s="1012"/>
      <c r="D90" s="245" t="s">
        <v>353</v>
      </c>
      <c r="E90" s="246" t="s">
        <v>28</v>
      </c>
      <c r="F90" s="243" t="s">
        <v>85</v>
      </c>
      <c r="G90" s="244">
        <v>1</v>
      </c>
      <c r="H90" s="244" t="s">
        <v>110</v>
      </c>
      <c r="I90" s="244">
        <v>2</v>
      </c>
      <c r="J90" s="885"/>
      <c r="K90" s="183">
        <f t="shared" si="3"/>
        <v>0</v>
      </c>
    </row>
    <row r="91" spans="1:11" ht="31.5" customHeight="1" thickBot="1">
      <c r="A91" s="159"/>
      <c r="B91" s="1015" t="s">
        <v>142</v>
      </c>
      <c r="C91" s="1016"/>
      <c r="D91" s="223" t="s">
        <v>63</v>
      </c>
      <c r="E91" s="249" t="s">
        <v>28</v>
      </c>
      <c r="F91" s="250" t="s">
        <v>85</v>
      </c>
      <c r="G91" s="251">
        <v>1</v>
      </c>
      <c r="H91" s="251" t="s">
        <v>110</v>
      </c>
      <c r="I91" s="251">
        <v>1</v>
      </c>
      <c r="J91" s="886"/>
      <c r="K91" s="169">
        <f t="shared" si="3"/>
        <v>0</v>
      </c>
    </row>
    <row r="92" spans="1:11">
      <c r="A92" s="82" t="s">
        <v>317</v>
      </c>
      <c r="B92" s="543" t="s">
        <v>358</v>
      </c>
      <c r="C92" s="527"/>
      <c r="D92" s="247"/>
      <c r="E92" s="64"/>
      <c r="F92" s="241"/>
      <c r="G92" s="242"/>
      <c r="H92" s="242"/>
      <c r="I92" s="242"/>
      <c r="J92" s="887"/>
      <c r="K92" s="172"/>
    </row>
    <row r="93" spans="1:11" ht="15">
      <c r="A93" s="59"/>
      <c r="B93" s="541" t="s">
        <v>145</v>
      </c>
      <c r="C93" s="541"/>
      <c r="D93" s="246" t="s">
        <v>28</v>
      </c>
      <c r="E93" s="246" t="s">
        <v>28</v>
      </c>
      <c r="F93" s="224"/>
      <c r="G93" s="147"/>
      <c r="H93" s="147"/>
      <c r="I93" s="147"/>
      <c r="J93" s="887"/>
      <c r="K93" s="172"/>
    </row>
    <row r="94" spans="1:11" ht="15">
      <c r="A94" s="59"/>
      <c r="B94" s="541" t="s">
        <v>146</v>
      </c>
      <c r="C94" s="541"/>
      <c r="D94" s="246" t="s">
        <v>28</v>
      </c>
      <c r="E94" s="246" t="s">
        <v>28</v>
      </c>
      <c r="F94" s="224"/>
      <c r="G94" s="147"/>
      <c r="H94" s="147"/>
      <c r="I94" s="147"/>
      <c r="J94" s="887"/>
      <c r="K94" s="172"/>
    </row>
    <row r="95" spans="1:11" ht="15">
      <c r="A95" s="254"/>
      <c r="B95" s="1011" t="s">
        <v>147</v>
      </c>
      <c r="C95" s="1012"/>
      <c r="D95" s="245" t="s">
        <v>63</v>
      </c>
      <c r="E95" s="246" t="s">
        <v>28</v>
      </c>
      <c r="F95" s="243" t="s">
        <v>85</v>
      </c>
      <c r="G95" s="244">
        <v>10</v>
      </c>
      <c r="H95" s="244" t="s">
        <v>110</v>
      </c>
      <c r="I95" s="244">
        <f>+G95</f>
        <v>10</v>
      </c>
      <c r="J95" s="885"/>
      <c r="K95" s="168">
        <f>I95*J95</f>
        <v>0</v>
      </c>
    </row>
    <row r="96" spans="1:11" ht="15">
      <c r="A96" s="254"/>
      <c r="B96" s="1011" t="s">
        <v>357</v>
      </c>
      <c r="C96" s="1012"/>
      <c r="D96" s="245" t="s">
        <v>63</v>
      </c>
      <c r="E96" s="246" t="s">
        <v>28</v>
      </c>
      <c r="F96" s="243" t="s">
        <v>85</v>
      </c>
      <c r="G96" s="244">
        <v>5</v>
      </c>
      <c r="H96" s="244" t="s">
        <v>110</v>
      </c>
      <c r="I96" s="244">
        <v>3</v>
      </c>
      <c r="J96" s="885"/>
      <c r="K96" s="183">
        <f t="shared" ref="K96:K101" si="4">+I96*J96</f>
        <v>0</v>
      </c>
    </row>
    <row r="97" spans="1:11" ht="39.75" customHeight="1">
      <c r="A97" s="254"/>
      <c r="B97" s="1011" t="s">
        <v>143</v>
      </c>
      <c r="C97" s="1012"/>
      <c r="D97" s="245" t="s">
        <v>354</v>
      </c>
      <c r="E97" s="246" t="s">
        <v>350</v>
      </c>
      <c r="F97" s="243" t="s">
        <v>85</v>
      </c>
      <c r="G97" s="244">
        <v>5</v>
      </c>
      <c r="H97" s="244" t="s">
        <v>110</v>
      </c>
      <c r="I97" s="244">
        <v>3</v>
      </c>
      <c r="J97" s="885"/>
      <c r="K97" s="183">
        <f t="shared" si="4"/>
        <v>0</v>
      </c>
    </row>
    <row r="98" spans="1:11" ht="30.75" customHeight="1">
      <c r="A98" s="254"/>
      <c r="B98" s="1011" t="s">
        <v>356</v>
      </c>
      <c r="C98" s="1012"/>
      <c r="D98" s="245" t="s">
        <v>353</v>
      </c>
      <c r="E98" s="246" t="s">
        <v>28</v>
      </c>
      <c r="F98" s="243" t="s">
        <v>85</v>
      </c>
      <c r="G98" s="244">
        <v>1</v>
      </c>
      <c r="H98" s="244" t="s">
        <v>110</v>
      </c>
      <c r="I98" s="244">
        <v>3</v>
      </c>
      <c r="J98" s="885"/>
      <c r="K98" s="183">
        <f t="shared" si="4"/>
        <v>0</v>
      </c>
    </row>
    <row r="99" spans="1:11" ht="15">
      <c r="A99" s="254"/>
      <c r="B99" s="544" t="s">
        <v>149</v>
      </c>
      <c r="C99" s="363"/>
      <c r="D99" s="780" t="s">
        <v>63</v>
      </c>
      <c r="E99" s="246" t="s">
        <v>28</v>
      </c>
      <c r="F99" s="243" t="s">
        <v>85</v>
      </c>
      <c r="G99" s="244">
        <v>5</v>
      </c>
      <c r="H99" s="244" t="s">
        <v>110</v>
      </c>
      <c r="I99" s="244">
        <f t="shared" ref="I99" si="5">+G99</f>
        <v>5</v>
      </c>
      <c r="J99" s="885"/>
      <c r="K99" s="183">
        <f t="shared" si="4"/>
        <v>0</v>
      </c>
    </row>
    <row r="100" spans="1:11" ht="21" customHeight="1">
      <c r="A100" s="252" t="s">
        <v>318</v>
      </c>
      <c r="B100" s="775" t="s">
        <v>773</v>
      </c>
      <c r="C100" s="776"/>
      <c r="D100" s="777" t="s">
        <v>63</v>
      </c>
      <c r="E100" s="770" t="s">
        <v>28</v>
      </c>
      <c r="F100" s="73" t="s">
        <v>85</v>
      </c>
      <c r="G100" s="73">
        <v>1</v>
      </c>
      <c r="H100" s="771"/>
      <c r="I100" s="779">
        <v>1</v>
      </c>
      <c r="J100" s="888"/>
      <c r="K100" s="778">
        <f t="shared" si="4"/>
        <v>0</v>
      </c>
    </row>
    <row r="101" spans="1:11" ht="21" customHeight="1" thickBot="1">
      <c r="A101" s="253" t="s">
        <v>319</v>
      </c>
      <c r="B101" s="772" t="s">
        <v>8</v>
      </c>
      <c r="C101" s="773"/>
      <c r="D101" s="722" t="s">
        <v>63</v>
      </c>
      <c r="E101" s="773" t="s">
        <v>28</v>
      </c>
      <c r="F101" s="80" t="s">
        <v>85</v>
      </c>
      <c r="G101" s="80">
        <v>1</v>
      </c>
      <c r="H101" s="774"/>
      <c r="I101" s="166">
        <v>1</v>
      </c>
      <c r="J101" s="888"/>
      <c r="K101" s="778">
        <f t="shared" si="4"/>
        <v>0</v>
      </c>
    </row>
    <row r="102" spans="1:11" ht="13.5" thickBot="1">
      <c r="A102" s="91"/>
      <c r="B102" s="13"/>
      <c r="C102" s="92"/>
      <c r="D102" s="93"/>
      <c r="E102" s="64"/>
      <c r="F102" s="190" t="s">
        <v>94</v>
      </c>
      <c r="G102" s="959" t="str">
        <f>+A79</f>
        <v>3.6 JET GROUTING</v>
      </c>
      <c r="H102" s="960"/>
      <c r="I102" s="960"/>
      <c r="J102" s="961"/>
      <c r="K102" s="171">
        <f>SUM(K87:K101)</f>
        <v>0</v>
      </c>
    </row>
    <row r="103" spans="1:11">
      <c r="A103" s="91"/>
      <c r="B103" s="13"/>
      <c r="C103" s="92"/>
      <c r="D103" s="93"/>
      <c r="E103" s="64"/>
      <c r="F103" s="589"/>
      <c r="G103" s="297"/>
      <c r="H103" s="297"/>
      <c r="I103" s="297"/>
      <c r="J103" s="297"/>
      <c r="K103" s="553"/>
    </row>
    <row r="104" spans="1:11">
      <c r="A104" s="91"/>
      <c r="B104" s="13"/>
      <c r="C104" s="92"/>
      <c r="D104" s="93"/>
      <c r="E104" s="64"/>
      <c r="F104" s="589"/>
      <c r="G104" s="297"/>
      <c r="H104" s="297"/>
      <c r="I104" s="297"/>
      <c r="J104" s="297"/>
      <c r="K104" s="553"/>
    </row>
    <row r="105" spans="1:11" ht="15.75">
      <c r="A105" s="148" t="s">
        <v>443</v>
      </c>
      <c r="B105" s="573"/>
      <c r="C105" s="574"/>
      <c r="D105" s="575"/>
      <c r="E105" s="575"/>
      <c r="F105" s="575"/>
      <c r="G105" s="575"/>
      <c r="H105" s="576"/>
      <c r="I105" s="577"/>
      <c r="J105" s="470"/>
      <c r="K105" s="470"/>
    </row>
    <row r="106" spans="1:11" s="299" customFormat="1" ht="15.75">
      <c r="A106" s="677"/>
      <c r="B106" s="698" t="s">
        <v>753</v>
      </c>
      <c r="C106" s="698"/>
      <c r="D106" s="699">
        <v>350</v>
      </c>
      <c r="E106" s="700" t="s">
        <v>372</v>
      </c>
      <c r="F106" s="673"/>
      <c r="G106" s="673"/>
      <c r="H106" s="674"/>
      <c r="I106" s="675"/>
      <c r="J106" s="676"/>
      <c r="K106" s="676"/>
    </row>
    <row r="107" spans="1:11" s="299" customFormat="1" ht="15.75">
      <c r="A107" s="677"/>
      <c r="B107" s="702" t="s">
        <v>754</v>
      </c>
      <c r="C107" s="697"/>
      <c r="D107" s="699">
        <v>2850</v>
      </c>
      <c r="E107" s="700" t="s">
        <v>372</v>
      </c>
      <c r="F107" s="673"/>
      <c r="G107" s="673"/>
      <c r="H107" s="674"/>
      <c r="I107" s="675"/>
      <c r="J107" s="676"/>
      <c r="K107" s="676"/>
    </row>
    <row r="108" spans="1:11" ht="15">
      <c r="A108" s="91"/>
      <c r="B108" s="703" t="s">
        <v>755</v>
      </c>
      <c r="C108" s="704"/>
      <c r="D108" s="701">
        <v>350</v>
      </c>
      <c r="E108" s="700" t="s">
        <v>372</v>
      </c>
      <c r="F108" s="93"/>
      <c r="G108" s="297"/>
      <c r="H108" s="297"/>
      <c r="I108" s="297"/>
      <c r="J108" s="297"/>
      <c r="K108" s="298"/>
    </row>
    <row r="109" spans="1:11" ht="15.75" thickBot="1">
      <c r="A109" s="91"/>
      <c r="B109" s="696"/>
      <c r="C109" s="688"/>
      <c r="D109" s="695"/>
      <c r="E109" s="705"/>
      <c r="F109" s="93"/>
      <c r="G109" s="297"/>
      <c r="H109" s="297"/>
      <c r="I109" s="297"/>
      <c r="J109" s="297"/>
      <c r="K109" s="298"/>
    </row>
    <row r="110" spans="1:11" ht="15">
      <c r="A110" s="1005" t="s">
        <v>31</v>
      </c>
      <c r="B110" s="1001" t="s">
        <v>30</v>
      </c>
      <c r="C110" s="999" t="s">
        <v>0</v>
      </c>
      <c r="D110" s="999" t="s">
        <v>11</v>
      </c>
      <c r="E110" s="1001" t="s">
        <v>12</v>
      </c>
      <c r="F110" s="946" t="s">
        <v>35</v>
      </c>
      <c r="G110" s="947"/>
      <c r="H110" s="1003" t="s">
        <v>37</v>
      </c>
      <c r="I110" s="1004"/>
      <c r="J110" s="997" t="s">
        <v>38</v>
      </c>
      <c r="K110" s="998"/>
    </row>
    <row r="111" spans="1:11" ht="13.5" thickBot="1">
      <c r="A111" s="941"/>
      <c r="B111" s="989"/>
      <c r="C111" s="1000"/>
      <c r="D111" s="1000"/>
      <c r="E111" s="1002"/>
      <c r="F111" s="554" t="s">
        <v>36</v>
      </c>
      <c r="G111" s="555" t="s">
        <v>34</v>
      </c>
      <c r="H111" s="556" t="s">
        <v>39</v>
      </c>
      <c r="I111" s="104" t="s">
        <v>40</v>
      </c>
      <c r="J111" s="557" t="s">
        <v>81</v>
      </c>
      <c r="K111" s="486" t="s">
        <v>41</v>
      </c>
    </row>
    <row r="112" spans="1:11" ht="15">
      <c r="A112" s="558" t="s">
        <v>444</v>
      </c>
      <c r="B112" s="559" t="s">
        <v>415</v>
      </c>
      <c r="C112" s="578"/>
      <c r="D112" s="560"/>
      <c r="E112" s="560"/>
      <c r="F112" s="561"/>
      <c r="G112" s="562"/>
      <c r="H112" s="563"/>
      <c r="I112" s="564"/>
      <c r="J112" s="867"/>
      <c r="K112" s="475"/>
    </row>
    <row r="113" spans="1:11" ht="25.9" customHeight="1">
      <c r="A113" s="583" t="s">
        <v>445</v>
      </c>
      <c r="B113" s="1006" t="s">
        <v>388</v>
      </c>
      <c r="C113" s="1007"/>
      <c r="D113" s="566" t="s">
        <v>389</v>
      </c>
      <c r="E113" s="567" t="s">
        <v>28</v>
      </c>
      <c r="F113" s="567" t="s">
        <v>85</v>
      </c>
      <c r="G113" s="581"/>
      <c r="H113" s="568" t="s">
        <v>110</v>
      </c>
      <c r="I113" s="582">
        <v>1</v>
      </c>
      <c r="J113" s="871"/>
      <c r="K113" s="183">
        <f>+I113*J113</f>
        <v>0</v>
      </c>
    </row>
    <row r="114" spans="1:11" ht="25.9" customHeight="1">
      <c r="A114" s="583" t="s">
        <v>446</v>
      </c>
      <c r="B114" s="1006" t="s">
        <v>435</v>
      </c>
      <c r="C114" s="1008"/>
      <c r="D114" s="566" t="s">
        <v>63</v>
      </c>
      <c r="E114" s="567" t="s">
        <v>28</v>
      </c>
      <c r="F114" s="567" t="s">
        <v>45</v>
      </c>
      <c r="G114" s="581"/>
      <c r="H114" s="568" t="s">
        <v>48</v>
      </c>
      <c r="I114" s="582">
        <v>2</v>
      </c>
      <c r="J114" s="871"/>
      <c r="K114" s="183">
        <f>+I114*J114</f>
        <v>0</v>
      </c>
    </row>
    <row r="115" spans="1:11" ht="15.6" customHeight="1">
      <c r="A115" s="583" t="s">
        <v>447</v>
      </c>
      <c r="B115" s="1006" t="s">
        <v>417</v>
      </c>
      <c r="C115" s="1008"/>
      <c r="D115" s="566" t="s">
        <v>63</v>
      </c>
      <c r="E115" s="567" t="s">
        <v>28</v>
      </c>
      <c r="F115" s="567" t="s">
        <v>88</v>
      </c>
      <c r="G115" s="581"/>
      <c r="H115" s="581" t="s">
        <v>420</v>
      </c>
      <c r="I115" s="581">
        <v>8</v>
      </c>
      <c r="J115" s="871"/>
      <c r="K115" s="183">
        <f>+I115*J115</f>
        <v>0</v>
      </c>
    </row>
    <row r="116" spans="1:11">
      <c r="A116" s="586" t="s">
        <v>449</v>
      </c>
      <c r="B116" s="580" t="s">
        <v>393</v>
      </c>
      <c r="C116" s="41"/>
      <c r="D116" s="569"/>
      <c r="E116" s="570"/>
      <c r="F116" s="106"/>
      <c r="G116" s="106"/>
      <c r="H116" s="106"/>
      <c r="I116" s="581"/>
      <c r="J116" s="871"/>
      <c r="K116" s="183"/>
    </row>
    <row r="117" spans="1:11">
      <c r="A117" s="565" t="s">
        <v>450</v>
      </c>
      <c r="B117" s="579" t="s">
        <v>395</v>
      </c>
      <c r="C117" s="41"/>
      <c r="D117" s="569" t="s">
        <v>396</v>
      </c>
      <c r="E117" s="570" t="s">
        <v>14</v>
      </c>
      <c r="F117" s="38"/>
      <c r="G117" s="581"/>
      <c r="H117" s="581" t="s">
        <v>419</v>
      </c>
      <c r="I117" s="581">
        <v>30</v>
      </c>
      <c r="J117" s="871"/>
      <c r="K117" s="183">
        <f t="shared" ref="K117:K132" si="6">+I117*J117</f>
        <v>0</v>
      </c>
    </row>
    <row r="118" spans="1:11">
      <c r="A118" s="565" t="s">
        <v>451</v>
      </c>
      <c r="B118" s="579" t="s">
        <v>398</v>
      </c>
      <c r="C118" s="41"/>
      <c r="D118" s="569" t="s">
        <v>399</v>
      </c>
      <c r="E118" s="570" t="s">
        <v>14</v>
      </c>
      <c r="F118" s="38"/>
      <c r="G118" s="136"/>
      <c r="H118" s="111" t="s">
        <v>434</v>
      </c>
      <c r="I118" s="581">
        <v>30</v>
      </c>
      <c r="J118" s="871"/>
      <c r="K118" s="183">
        <f t="shared" si="6"/>
        <v>0</v>
      </c>
    </row>
    <row r="119" spans="1:11">
      <c r="A119" s="565" t="s">
        <v>452</v>
      </c>
      <c r="B119" s="579" t="s">
        <v>400</v>
      </c>
      <c r="C119" s="41"/>
      <c r="D119" s="569" t="s">
        <v>401</v>
      </c>
      <c r="E119" s="570" t="s">
        <v>14</v>
      </c>
      <c r="F119" s="38"/>
      <c r="G119" s="136"/>
      <c r="H119" s="111" t="s">
        <v>434</v>
      </c>
      <c r="I119" s="581">
        <v>12</v>
      </c>
      <c r="J119" s="871"/>
      <c r="K119" s="183">
        <f t="shared" si="6"/>
        <v>0</v>
      </c>
    </row>
    <row r="120" spans="1:11">
      <c r="A120" s="565" t="s">
        <v>453</v>
      </c>
      <c r="B120" s="579" t="s">
        <v>402</v>
      </c>
      <c r="C120" s="41"/>
      <c r="D120" s="569" t="s">
        <v>403</v>
      </c>
      <c r="E120" s="570" t="s">
        <v>14</v>
      </c>
      <c r="F120" s="38"/>
      <c r="G120" s="136"/>
      <c r="H120" s="111" t="s">
        <v>434</v>
      </c>
      <c r="I120" s="581">
        <v>12</v>
      </c>
      <c r="J120" s="871"/>
      <c r="K120" s="183">
        <f t="shared" si="6"/>
        <v>0</v>
      </c>
    </row>
    <row r="121" spans="1:11">
      <c r="A121" s="586" t="s">
        <v>448</v>
      </c>
      <c r="B121" s="580" t="s">
        <v>405</v>
      </c>
      <c r="C121" s="41"/>
      <c r="D121" s="569"/>
      <c r="E121" s="570"/>
      <c r="F121" s="106"/>
      <c r="G121" s="106"/>
      <c r="H121" s="111"/>
      <c r="I121" s="581"/>
      <c r="J121" s="871"/>
      <c r="K121" s="183"/>
    </row>
    <row r="122" spans="1:11">
      <c r="A122" s="565" t="s">
        <v>454</v>
      </c>
      <c r="B122" s="579" t="s">
        <v>414</v>
      </c>
      <c r="C122" s="41"/>
      <c r="D122" s="569" t="s">
        <v>406</v>
      </c>
      <c r="E122" s="570" t="s">
        <v>14</v>
      </c>
      <c r="F122" s="38"/>
      <c r="G122" s="136"/>
      <c r="H122" s="111" t="s">
        <v>434</v>
      </c>
      <c r="I122" s="581">
        <v>23</v>
      </c>
      <c r="J122" s="871"/>
      <c r="K122" s="183">
        <f t="shared" si="6"/>
        <v>0</v>
      </c>
    </row>
    <row r="123" spans="1:11">
      <c r="A123" s="565" t="s">
        <v>455</v>
      </c>
      <c r="B123" s="579" t="s">
        <v>433</v>
      </c>
      <c r="C123" s="41"/>
      <c r="D123" s="569" t="s">
        <v>407</v>
      </c>
      <c r="E123" s="570" t="s">
        <v>14</v>
      </c>
      <c r="F123" s="38"/>
      <c r="G123" s="136"/>
      <c r="H123" s="111" t="s">
        <v>434</v>
      </c>
      <c r="I123" s="581">
        <v>4</v>
      </c>
      <c r="J123" s="871"/>
      <c r="K123" s="183">
        <f t="shared" si="6"/>
        <v>0</v>
      </c>
    </row>
    <row r="124" spans="1:11">
      <c r="A124" s="565" t="s">
        <v>456</v>
      </c>
      <c r="B124" s="579" t="s">
        <v>408</v>
      </c>
      <c r="C124" s="41"/>
      <c r="D124" s="569" t="s">
        <v>409</v>
      </c>
      <c r="E124" s="570" t="s">
        <v>14</v>
      </c>
      <c r="F124" s="38"/>
      <c r="G124" s="136"/>
      <c r="H124" s="111" t="s">
        <v>434</v>
      </c>
      <c r="I124" s="581">
        <v>1</v>
      </c>
      <c r="J124" s="871"/>
      <c r="K124" s="183">
        <f t="shared" si="6"/>
        <v>0</v>
      </c>
    </row>
    <row r="125" spans="1:11">
      <c r="A125" s="565" t="s">
        <v>457</v>
      </c>
      <c r="B125" s="1006" t="s">
        <v>416</v>
      </c>
      <c r="C125" s="1008"/>
      <c r="D125" s="569" t="s">
        <v>410</v>
      </c>
      <c r="E125" s="570" t="s">
        <v>14</v>
      </c>
      <c r="F125" s="38"/>
      <c r="G125" s="136"/>
      <c r="H125" s="581" t="s">
        <v>434</v>
      </c>
      <c r="I125" s="581">
        <v>1</v>
      </c>
      <c r="J125" s="871"/>
      <c r="K125" s="183">
        <f t="shared" si="6"/>
        <v>0</v>
      </c>
    </row>
    <row r="126" spans="1:11">
      <c r="A126" s="565" t="s">
        <v>458</v>
      </c>
      <c r="B126" s="579" t="s">
        <v>411</v>
      </c>
      <c r="C126" s="41"/>
      <c r="D126" s="569" t="s">
        <v>412</v>
      </c>
      <c r="E126" s="570" t="s">
        <v>14</v>
      </c>
      <c r="F126" s="38"/>
      <c r="G126" s="136"/>
      <c r="H126" s="111" t="s">
        <v>434</v>
      </c>
      <c r="I126" s="581">
        <v>1</v>
      </c>
      <c r="J126" s="871"/>
      <c r="K126" s="183">
        <f t="shared" si="6"/>
        <v>0</v>
      </c>
    </row>
    <row r="127" spans="1:11">
      <c r="A127" s="586" t="s">
        <v>459</v>
      </c>
      <c r="B127" s="580" t="s">
        <v>442</v>
      </c>
      <c r="C127" s="41"/>
      <c r="D127" s="569"/>
      <c r="E127" s="570"/>
      <c r="F127" s="106"/>
      <c r="G127" s="106"/>
      <c r="H127" s="106"/>
      <c r="I127" s="581"/>
      <c r="J127" s="871"/>
      <c r="K127" s="183"/>
    </row>
    <row r="128" spans="1:11">
      <c r="A128" s="565" t="s">
        <v>460</v>
      </c>
      <c r="B128" s="579" t="s">
        <v>395</v>
      </c>
      <c r="C128" s="41"/>
      <c r="D128" s="569" t="s">
        <v>421</v>
      </c>
      <c r="E128" s="570" t="s">
        <v>14</v>
      </c>
      <c r="F128" s="38" t="s">
        <v>418</v>
      </c>
      <c r="G128" s="581"/>
      <c r="H128" s="581" t="s">
        <v>419</v>
      </c>
      <c r="I128" s="581">
        <v>2</v>
      </c>
      <c r="J128" s="871"/>
      <c r="K128" s="183">
        <f t="shared" si="6"/>
        <v>0</v>
      </c>
    </row>
    <row r="129" spans="1:11">
      <c r="A129" s="565" t="s">
        <v>461</v>
      </c>
      <c r="B129" s="579" t="s">
        <v>432</v>
      </c>
      <c r="C129" s="41"/>
      <c r="D129" s="569" t="s">
        <v>431</v>
      </c>
      <c r="E129" s="570" t="s">
        <v>14</v>
      </c>
      <c r="F129" s="106"/>
      <c r="G129" s="106"/>
      <c r="H129" s="111" t="s">
        <v>434</v>
      </c>
      <c r="I129" s="581">
        <v>2</v>
      </c>
      <c r="J129" s="871"/>
      <c r="K129" s="183">
        <f t="shared" si="6"/>
        <v>0</v>
      </c>
    </row>
    <row r="130" spans="1:11" ht="25.5" customHeight="1">
      <c r="A130" s="756" t="s">
        <v>462</v>
      </c>
      <c r="B130" s="761" t="s">
        <v>436</v>
      </c>
      <c r="C130" s="758"/>
      <c r="D130" s="24"/>
      <c r="E130" s="570" t="s">
        <v>28</v>
      </c>
      <c r="F130" s="74"/>
      <c r="G130" s="106"/>
      <c r="H130" s="114"/>
      <c r="I130" s="581"/>
      <c r="J130" s="871"/>
      <c r="K130" s="183">
        <f t="shared" si="6"/>
        <v>0</v>
      </c>
    </row>
    <row r="131" spans="1:11" ht="25.5" customHeight="1">
      <c r="A131" s="587" t="s">
        <v>463</v>
      </c>
      <c r="B131" s="748" t="s">
        <v>130</v>
      </c>
      <c r="C131" s="758"/>
      <c r="D131" s="24" t="s">
        <v>439</v>
      </c>
      <c r="E131" s="567" t="s">
        <v>28</v>
      </c>
      <c r="F131" s="74" t="s">
        <v>85</v>
      </c>
      <c r="G131" s="106"/>
      <c r="H131" s="114" t="s">
        <v>60</v>
      </c>
      <c r="I131" s="581">
        <v>2</v>
      </c>
      <c r="J131" s="871"/>
      <c r="K131" s="168">
        <f t="shared" si="6"/>
        <v>0</v>
      </c>
    </row>
    <row r="132" spans="1:11" ht="25.5" customHeight="1" thickBot="1">
      <c r="A132" s="588" t="s">
        <v>464</v>
      </c>
      <c r="B132" s="1025" t="s">
        <v>766</v>
      </c>
      <c r="C132" s="1010"/>
      <c r="D132" s="571" t="s">
        <v>439</v>
      </c>
      <c r="E132" s="572"/>
      <c r="F132" s="74" t="s">
        <v>85</v>
      </c>
      <c r="G132" s="107"/>
      <c r="H132" s="584" t="s">
        <v>60</v>
      </c>
      <c r="I132" s="585">
        <v>1</v>
      </c>
      <c r="J132" s="889"/>
      <c r="K132" s="169">
        <f t="shared" si="6"/>
        <v>0</v>
      </c>
    </row>
    <row r="133" spans="1:11" ht="13.5" thickBot="1">
      <c r="A133" s="91"/>
      <c r="B133" s="13"/>
      <c r="C133" s="92"/>
      <c r="D133" s="93"/>
      <c r="E133" s="93"/>
      <c r="F133" s="190" t="s">
        <v>94</v>
      </c>
      <c r="G133" s="959" t="str">
        <f>+A105</f>
        <v>3.7 BETONSKA DELA</v>
      </c>
      <c r="H133" s="960"/>
      <c r="I133" s="960"/>
      <c r="J133" s="961"/>
      <c r="K133" s="599">
        <f>SUM(K113:K132)</f>
        <v>0</v>
      </c>
    </row>
    <row r="134" spans="1:11">
      <c r="A134" s="94"/>
      <c r="B134" s="17"/>
      <c r="C134" s="63"/>
      <c r="D134" s="64"/>
      <c r="E134" s="64"/>
      <c r="F134" s="64"/>
      <c r="G134" s="147"/>
      <c r="H134" s="147"/>
      <c r="I134" s="147"/>
      <c r="J134" s="147"/>
      <c r="K134" s="174"/>
    </row>
    <row r="135" spans="1:11" ht="13.5" thickBot="1">
      <c r="A135" s="94"/>
      <c r="B135" s="17"/>
      <c r="C135" s="63"/>
      <c r="D135" s="64"/>
      <c r="E135" s="64"/>
      <c r="F135" s="64"/>
      <c r="G135" s="147"/>
      <c r="H135" s="147"/>
      <c r="I135" s="147"/>
      <c r="J135" s="147"/>
      <c r="K135" s="174"/>
    </row>
    <row r="136" spans="1:11" ht="28.15" customHeight="1" thickBot="1">
      <c r="A136" s="91"/>
      <c r="B136" s="13"/>
      <c r="C136" s="92"/>
      <c r="D136" s="93"/>
      <c r="E136" s="64"/>
      <c r="F136" s="994" t="s">
        <v>343</v>
      </c>
      <c r="G136" s="995"/>
      <c r="H136" s="995"/>
      <c r="I136" s="995"/>
      <c r="J136" s="996"/>
      <c r="K136" s="500">
        <f>+K16+K45+K56+K69+K77+K102+K133</f>
        <v>0</v>
      </c>
    </row>
    <row r="138" spans="1:11" ht="47.25" customHeight="1">
      <c r="I138" s="173"/>
      <c r="J138" s="2"/>
    </row>
    <row r="139" spans="1:11">
      <c r="I139" s="19"/>
      <c r="J139" s="2"/>
    </row>
    <row r="140" spans="1:11">
      <c r="I140" s="19"/>
      <c r="J140" s="2"/>
    </row>
    <row r="141" spans="1:11">
      <c r="I141" s="19"/>
      <c r="J141" s="2"/>
    </row>
  </sheetData>
  <sheetProtection algorithmName="SHA-512" hashValue="p4q5heKLbz4+J6SKDi4MKwwJyqPtX/F1IhKNeGWz/t/wGN4XmHGVpeV7CXZqMxl3hKCNwlDSWLZFOroeAGTYKw==" saltValue="xoRn08tbE7QugKd47YFxxA==" spinCount="100000" sheet="1" objects="1" scenarios="1"/>
  <mergeCells count="85">
    <mergeCell ref="B68:C68"/>
    <mergeCell ref="B14:C14"/>
    <mergeCell ref="B15:C15"/>
    <mergeCell ref="B44:C44"/>
    <mergeCell ref="B55:C55"/>
    <mergeCell ref="B67:C67"/>
    <mergeCell ref="B64:C64"/>
    <mergeCell ref="B65:C65"/>
    <mergeCell ref="B66:C66"/>
    <mergeCell ref="G133:J133"/>
    <mergeCell ref="F110:G110"/>
    <mergeCell ref="H110:I110"/>
    <mergeCell ref="J110:K110"/>
    <mergeCell ref="B113:C113"/>
    <mergeCell ref="B114:C114"/>
    <mergeCell ref="B132:C132"/>
    <mergeCell ref="C110:C111"/>
    <mergeCell ref="D110:D111"/>
    <mergeCell ref="E110:E111"/>
    <mergeCell ref="B115:C115"/>
    <mergeCell ref="B125:C125"/>
    <mergeCell ref="F136:J136"/>
    <mergeCell ref="G45:J45"/>
    <mergeCell ref="A10:A11"/>
    <mergeCell ref="B10:B11"/>
    <mergeCell ref="C10:C11"/>
    <mergeCell ref="D10:D11"/>
    <mergeCell ref="E10:E11"/>
    <mergeCell ref="F10:G10"/>
    <mergeCell ref="H10:I10"/>
    <mergeCell ref="J10:K10"/>
    <mergeCell ref="G16:J16"/>
    <mergeCell ref="B21:C21"/>
    <mergeCell ref="B32:C32"/>
    <mergeCell ref="B13:C13"/>
    <mergeCell ref="A110:A111"/>
    <mergeCell ref="B110:B111"/>
    <mergeCell ref="G56:J56"/>
    <mergeCell ref="A49:A50"/>
    <mergeCell ref="H49:I49"/>
    <mergeCell ref="J49:K49"/>
    <mergeCell ref="B52:C52"/>
    <mergeCell ref="G52:G53"/>
    <mergeCell ref="B53:C53"/>
    <mergeCell ref="B49:B50"/>
    <mergeCell ref="C49:C50"/>
    <mergeCell ref="D49:D50"/>
    <mergeCell ref="E49:E50"/>
    <mergeCell ref="F49:G49"/>
    <mergeCell ref="A60:A61"/>
    <mergeCell ref="B60:B61"/>
    <mergeCell ref="C60:C61"/>
    <mergeCell ref="D60:D61"/>
    <mergeCell ref="E60:E61"/>
    <mergeCell ref="A73:A74"/>
    <mergeCell ref="B73:B74"/>
    <mergeCell ref="C73:C74"/>
    <mergeCell ref="D73:D74"/>
    <mergeCell ref="E73:E74"/>
    <mergeCell ref="H60:I60"/>
    <mergeCell ref="J60:K60"/>
    <mergeCell ref="G63:G64"/>
    <mergeCell ref="G69:J69"/>
    <mergeCell ref="F73:G73"/>
    <mergeCell ref="F60:G60"/>
    <mergeCell ref="A82:A83"/>
    <mergeCell ref="B82:B83"/>
    <mergeCell ref="C82:C83"/>
    <mergeCell ref="D82:D83"/>
    <mergeCell ref="E82:E83"/>
    <mergeCell ref="B97:C97"/>
    <mergeCell ref="G102:J102"/>
    <mergeCell ref="B90:C90"/>
    <mergeCell ref="B88:C88"/>
    <mergeCell ref="B89:C89"/>
    <mergeCell ref="B95:C95"/>
    <mergeCell ref="B96:C96"/>
    <mergeCell ref="B91:C91"/>
    <mergeCell ref="B98:C98"/>
    <mergeCell ref="F82:G82"/>
    <mergeCell ref="H82:I82"/>
    <mergeCell ref="J82:K82"/>
    <mergeCell ref="H73:I73"/>
    <mergeCell ref="J73:K73"/>
    <mergeCell ref="G77:J77"/>
  </mergeCells>
  <phoneticPr fontId="53" type="noConversion"/>
  <pageMargins left="0.78740157480314965" right="0.19685039370078741" top="0.78740157480314965" bottom="0.78740157480314965" header="0.43307086614173229" footer="0.43307086614173229"/>
  <pageSetup paperSize="9" scale="57" fitToHeight="3" orientation="landscape" r:id="rId1"/>
  <headerFooter alignWithMargins="0">
    <oddHeader>&amp;Rstran &amp;P/6</oddHeader>
    <oddFooter>&amp;L&amp;F&amp;R&amp;A</oddFooter>
  </headerFooter>
  <rowBreaks count="3" manualBreakCount="3">
    <brk id="46" max="10" man="1"/>
    <brk id="78" max="10" man="1"/>
    <brk id="104" max="10"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256"/>
  <sheetViews>
    <sheetView view="pageBreakPreview" topLeftCell="A115" zoomScaleNormal="80" zoomScaleSheetLayoutView="100" workbookViewId="0">
      <selection activeCell="J121" sqref="J121"/>
    </sheetView>
  </sheetViews>
  <sheetFormatPr defaultColWidth="9.140625" defaultRowHeight="12.75"/>
  <cols>
    <col min="1" max="1" width="9.140625" style="6" customWidth="1"/>
    <col min="2" max="2" width="15.7109375" style="6" customWidth="1"/>
    <col min="3" max="3" width="53.140625" style="6" customWidth="1"/>
    <col min="4" max="4" width="27.7109375" style="8" customWidth="1"/>
    <col min="5" max="5" width="15.7109375" style="8" customWidth="1"/>
    <col min="6" max="6" width="11.140625" style="8" customWidth="1"/>
    <col min="7" max="7" width="14.140625" style="8" customWidth="1"/>
    <col min="8" max="8" width="24.5703125" style="9" customWidth="1"/>
    <col min="9" max="9" width="11.7109375" style="9" customWidth="1"/>
    <col min="10" max="10" width="9.85546875" style="1" bestFit="1" customWidth="1"/>
    <col min="11" max="11" width="16.5703125" style="1" customWidth="1"/>
    <col min="12" max="12" width="18.5703125" style="1" customWidth="1"/>
    <col min="13" max="16384" width="9.140625" style="1"/>
  </cols>
  <sheetData>
    <row r="1" spans="1:11" ht="18">
      <c r="A1" s="99" t="s">
        <v>875</v>
      </c>
    </row>
    <row r="2" spans="1:11">
      <c r="A2" s="7" t="s">
        <v>775</v>
      </c>
    </row>
    <row r="3" spans="1:11">
      <c r="B3" s="10"/>
    </row>
    <row r="4" spans="1:11" ht="15.75">
      <c r="B4" s="135"/>
      <c r="C4" s="134"/>
      <c r="D4" s="134"/>
    </row>
    <row r="5" spans="1:11" ht="21">
      <c r="A5" s="331" t="s">
        <v>62</v>
      </c>
      <c r="B5" s="332" t="s">
        <v>776</v>
      </c>
      <c r="D5" s="134"/>
      <c r="E5" s="11"/>
      <c r="F5" s="11"/>
      <c r="G5" s="11"/>
      <c r="H5" s="12"/>
      <c r="I5" s="12"/>
    </row>
    <row r="6" spans="1:11">
      <c r="B6" s="7"/>
    </row>
    <row r="8" spans="1:11" ht="15.75">
      <c r="A8" s="156" t="s">
        <v>774</v>
      </c>
      <c r="B8" s="149"/>
      <c r="C8" s="157"/>
      <c r="D8" s="155"/>
      <c r="E8" s="155"/>
      <c r="F8" s="155"/>
      <c r="G8" s="155"/>
      <c r="H8" s="158"/>
      <c r="I8" s="158"/>
      <c r="J8" s="154"/>
      <c r="K8" s="154"/>
    </row>
    <row r="9" spans="1:11" s="2" customFormat="1" ht="13.5" thickBot="1">
      <c r="A9" s="20"/>
      <c r="B9" s="17"/>
      <c r="C9" s="10"/>
      <c r="D9" s="18"/>
      <c r="E9" s="18"/>
      <c r="F9" s="100"/>
      <c r="G9" s="100"/>
      <c r="H9" s="115"/>
      <c r="I9" s="21"/>
      <c r="J9" s="101"/>
      <c r="K9" s="101"/>
    </row>
    <row r="10" spans="1:11" ht="24.75" customHeight="1">
      <c r="A10" s="1049" t="s">
        <v>31</v>
      </c>
      <c r="B10" s="944" t="s">
        <v>30</v>
      </c>
      <c r="C10" s="942" t="s">
        <v>0</v>
      </c>
      <c r="D10" s="942" t="s">
        <v>11</v>
      </c>
      <c r="E10" s="944" t="s">
        <v>12</v>
      </c>
      <c r="F10" s="946" t="s">
        <v>35</v>
      </c>
      <c r="G10" s="947"/>
      <c r="H10" s="933" t="s">
        <v>37</v>
      </c>
      <c r="I10" s="934"/>
      <c r="J10" s="935" t="s">
        <v>38</v>
      </c>
      <c r="K10" s="936"/>
    </row>
    <row r="11" spans="1:11" ht="24.75" customHeight="1">
      <c r="A11" s="1050"/>
      <c r="B11" s="1020"/>
      <c r="C11" s="1021"/>
      <c r="D11" s="1021"/>
      <c r="E11" s="1022"/>
      <c r="F11" s="102" t="s">
        <v>36</v>
      </c>
      <c r="G11" s="103" t="s">
        <v>34</v>
      </c>
      <c r="H11" s="261" t="s">
        <v>39</v>
      </c>
      <c r="I11" s="786" t="s">
        <v>40</v>
      </c>
      <c r="J11" s="263" t="s">
        <v>81</v>
      </c>
      <c r="K11" s="785" t="s">
        <v>778</v>
      </c>
    </row>
    <row r="12" spans="1:11" ht="34.5" customHeight="1">
      <c r="A12" s="787" t="s">
        <v>272</v>
      </c>
      <c r="B12" s="1060" t="s">
        <v>781</v>
      </c>
      <c r="C12" s="1060"/>
      <c r="D12" s="110" t="s">
        <v>63</v>
      </c>
      <c r="E12" s="110" t="s">
        <v>28</v>
      </c>
      <c r="F12" s="736" t="s">
        <v>45</v>
      </c>
      <c r="G12" s="110">
        <v>1</v>
      </c>
      <c r="H12" s="788" t="s">
        <v>48</v>
      </c>
      <c r="I12" s="545">
        <v>1</v>
      </c>
      <c r="J12" s="877"/>
      <c r="K12" s="789">
        <f>+J12*I12</f>
        <v>0</v>
      </c>
    </row>
    <row r="13" spans="1:11" ht="36.75" customHeight="1">
      <c r="A13" s="787" t="s">
        <v>273</v>
      </c>
      <c r="B13" s="1060" t="s">
        <v>780</v>
      </c>
      <c r="C13" s="1060"/>
      <c r="D13" s="110" t="s">
        <v>63</v>
      </c>
      <c r="E13" s="110" t="s">
        <v>28</v>
      </c>
      <c r="F13" s="736" t="s">
        <v>45</v>
      </c>
      <c r="G13" s="110">
        <v>1</v>
      </c>
      <c r="H13" s="788" t="s">
        <v>48</v>
      </c>
      <c r="I13" s="545">
        <v>1</v>
      </c>
      <c r="J13" s="877"/>
      <c r="K13" s="789">
        <f>+J13*I13</f>
        <v>0</v>
      </c>
    </row>
    <row r="14" spans="1:11" ht="36.75" customHeight="1">
      <c r="A14" s="787" t="s">
        <v>783</v>
      </c>
      <c r="B14" s="1060" t="s">
        <v>779</v>
      </c>
      <c r="C14" s="1060"/>
      <c r="D14" s="110" t="s">
        <v>63</v>
      </c>
      <c r="E14" s="110" t="s">
        <v>28</v>
      </c>
      <c r="F14" s="736" t="s">
        <v>45</v>
      </c>
      <c r="G14" s="110">
        <v>1</v>
      </c>
      <c r="H14" s="788" t="s">
        <v>48</v>
      </c>
      <c r="I14" s="545">
        <v>1</v>
      </c>
      <c r="J14" s="877"/>
      <c r="K14" s="789">
        <f>+J14*I14</f>
        <v>0</v>
      </c>
    </row>
    <row r="15" spans="1:11" ht="33" customHeight="1">
      <c r="A15" s="787" t="s">
        <v>784</v>
      </c>
      <c r="B15" s="1060" t="s">
        <v>782</v>
      </c>
      <c r="C15" s="1060"/>
      <c r="D15" s="110" t="s">
        <v>63</v>
      </c>
      <c r="E15" s="110" t="s">
        <v>28</v>
      </c>
      <c r="F15" s="736" t="s">
        <v>45</v>
      </c>
      <c r="G15" s="110">
        <v>1</v>
      </c>
      <c r="H15" s="788" t="s">
        <v>48</v>
      </c>
      <c r="I15" s="545">
        <v>1</v>
      </c>
      <c r="J15" s="877"/>
      <c r="K15" s="789">
        <f>+J15*I15</f>
        <v>0</v>
      </c>
    </row>
    <row r="16" spans="1:11" ht="30.75" customHeight="1">
      <c r="A16" s="787" t="s">
        <v>785</v>
      </c>
      <c r="B16" s="1058" t="s">
        <v>760</v>
      </c>
      <c r="C16" s="1059"/>
      <c r="D16" s="110" t="s">
        <v>63</v>
      </c>
      <c r="E16" s="110" t="s">
        <v>28</v>
      </c>
      <c r="F16" s="736" t="s">
        <v>45</v>
      </c>
      <c r="G16" s="110">
        <v>1</v>
      </c>
      <c r="H16" s="788" t="s">
        <v>48</v>
      </c>
      <c r="I16" s="545">
        <v>1</v>
      </c>
      <c r="J16" s="877"/>
      <c r="K16" s="789">
        <f>+J16*I16</f>
        <v>0</v>
      </c>
    </row>
    <row r="17" spans="1:11" ht="12.75" customHeight="1" thickBot="1">
      <c r="A17" s="31"/>
      <c r="B17" s="17"/>
      <c r="C17" s="10"/>
      <c r="D17" s="18"/>
      <c r="E17" s="18"/>
      <c r="F17" s="197" t="s">
        <v>94</v>
      </c>
      <c r="G17" s="937" t="str">
        <f>+A8</f>
        <v>4.1 PREGLED TEHNOLOŠKIH ELABORATOV IN PODAJA MNENJ</v>
      </c>
      <c r="H17" s="938"/>
      <c r="I17" s="938"/>
      <c r="J17" s="939"/>
      <c r="K17" s="221">
        <f>SUM(K12:K16)</f>
        <v>0</v>
      </c>
    </row>
    <row r="18" spans="1:11" ht="12.75" customHeight="1">
      <c r="A18" s="31"/>
      <c r="B18" s="17"/>
      <c r="C18" s="10"/>
      <c r="D18" s="18"/>
      <c r="E18" s="18"/>
      <c r="F18" s="186"/>
      <c r="G18" s="18"/>
      <c r="H18" s="19"/>
      <c r="I18" s="187"/>
      <c r="J18" s="2"/>
      <c r="K18" s="172"/>
    </row>
    <row r="19" spans="1:11" ht="12.75" customHeight="1">
      <c r="A19" s="156" t="s">
        <v>100</v>
      </c>
      <c r="B19" s="149"/>
      <c r="C19" s="157"/>
      <c r="D19" s="155"/>
      <c r="E19" s="155"/>
      <c r="F19" s="191"/>
      <c r="G19" s="155"/>
      <c r="H19" s="158"/>
      <c r="I19" s="192"/>
      <c r="J19" s="193"/>
      <c r="K19" s="194"/>
    </row>
    <row r="20" spans="1:11" ht="12.75" customHeight="1" thickBot="1">
      <c r="A20" s="31"/>
      <c r="B20" s="17"/>
      <c r="C20" s="10"/>
      <c r="D20" s="18"/>
      <c r="E20" s="18"/>
      <c r="F20" s="186"/>
      <c r="G20" s="18"/>
      <c r="H20" s="19"/>
      <c r="I20" s="187"/>
      <c r="J20" s="2"/>
      <c r="K20" s="172"/>
    </row>
    <row r="21" spans="1:11" ht="12.75" customHeight="1">
      <c r="A21" s="319" t="s">
        <v>67</v>
      </c>
      <c r="B21" s="320" t="s">
        <v>253</v>
      </c>
      <c r="C21" s="22"/>
      <c r="D21" s="23"/>
      <c r="E21" s="23"/>
      <c r="F21" s="23"/>
      <c r="G21" s="23"/>
      <c r="H21" s="117"/>
      <c r="I21" s="23"/>
      <c r="J21" s="145"/>
      <c r="K21" s="170"/>
    </row>
    <row r="22" spans="1:11" ht="30.75" customHeight="1">
      <c r="A22" s="50"/>
      <c r="B22" s="985" t="s">
        <v>786</v>
      </c>
      <c r="C22" s="986"/>
      <c r="D22" s="61" t="s">
        <v>65</v>
      </c>
      <c r="E22" s="35" t="s">
        <v>28</v>
      </c>
      <c r="F22" s="738" t="s">
        <v>338</v>
      </c>
      <c r="G22" s="738">
        <v>210</v>
      </c>
      <c r="H22" s="739" t="s">
        <v>788</v>
      </c>
      <c r="I22" s="36">
        <v>15</v>
      </c>
      <c r="J22" s="890"/>
      <c r="K22" s="790">
        <f t="shared" ref="K22:K46" si="0">+J22*I22</f>
        <v>0</v>
      </c>
    </row>
    <row r="23" spans="1:11" ht="17.45" customHeight="1">
      <c r="A23" s="324" t="s">
        <v>157</v>
      </c>
      <c r="B23" s="132" t="s">
        <v>305</v>
      </c>
      <c r="C23" s="43"/>
      <c r="D23" s="62"/>
      <c r="E23" s="35"/>
      <c r="F23" s="112"/>
      <c r="G23" s="112"/>
      <c r="H23" s="126"/>
      <c r="I23" s="36"/>
      <c r="J23" s="878"/>
      <c r="K23" s="168">
        <f t="shared" si="0"/>
        <v>0</v>
      </c>
    </row>
    <row r="24" spans="1:11" ht="12.75" customHeight="1">
      <c r="A24" s="50"/>
      <c r="B24" s="28" t="s">
        <v>4</v>
      </c>
      <c r="C24" s="129"/>
      <c r="D24" s="29" t="s">
        <v>13</v>
      </c>
      <c r="E24" s="38" t="s">
        <v>14</v>
      </c>
      <c r="F24" s="96" t="s">
        <v>47</v>
      </c>
      <c r="G24" s="136">
        <v>7350</v>
      </c>
      <c r="H24" s="114">
        <v>200</v>
      </c>
      <c r="I24" s="36">
        <v>40</v>
      </c>
      <c r="J24" s="878"/>
      <c r="K24" s="168">
        <f t="shared" si="0"/>
        <v>0</v>
      </c>
    </row>
    <row r="25" spans="1:11" ht="12.75" customHeight="1">
      <c r="A25" s="50"/>
      <c r="B25" s="28" t="s">
        <v>32</v>
      </c>
      <c r="C25" s="39"/>
      <c r="D25" s="29" t="s">
        <v>15</v>
      </c>
      <c r="E25" s="38" t="s">
        <v>14</v>
      </c>
      <c r="F25" s="96" t="s">
        <v>47</v>
      </c>
      <c r="G25" s="136">
        <v>7350</v>
      </c>
      <c r="H25" s="114">
        <v>400</v>
      </c>
      <c r="I25" s="36">
        <v>20</v>
      </c>
      <c r="J25" s="878"/>
      <c r="K25" s="168">
        <f t="shared" si="0"/>
        <v>0</v>
      </c>
    </row>
    <row r="26" spans="1:11" ht="15" customHeight="1">
      <c r="A26" s="50"/>
      <c r="B26" s="28" t="s">
        <v>33</v>
      </c>
      <c r="C26" s="37"/>
      <c r="D26" s="29" t="s">
        <v>15</v>
      </c>
      <c r="E26" s="38" t="s">
        <v>14</v>
      </c>
      <c r="F26" s="96" t="s">
        <v>47</v>
      </c>
      <c r="G26" s="136">
        <v>7350</v>
      </c>
      <c r="H26" s="114">
        <v>2000</v>
      </c>
      <c r="I26" s="36">
        <v>4</v>
      </c>
      <c r="J26" s="878"/>
      <c r="K26" s="168">
        <f t="shared" si="0"/>
        <v>0</v>
      </c>
    </row>
    <row r="27" spans="1:11" ht="12.75" customHeight="1">
      <c r="A27" s="50"/>
      <c r="B27" s="28" t="s">
        <v>2</v>
      </c>
      <c r="C27" s="133"/>
      <c r="D27" s="29" t="s">
        <v>16</v>
      </c>
      <c r="E27" s="110" t="s">
        <v>14</v>
      </c>
      <c r="F27" s="96" t="s">
        <v>47</v>
      </c>
      <c r="G27" s="136">
        <v>7350</v>
      </c>
      <c r="H27" s="114">
        <v>10000</v>
      </c>
      <c r="I27" s="36">
        <v>4</v>
      </c>
      <c r="J27" s="878"/>
      <c r="K27" s="168">
        <f t="shared" si="0"/>
        <v>0</v>
      </c>
    </row>
    <row r="28" spans="1:11" ht="12.75" customHeight="1">
      <c r="A28" s="50"/>
      <c r="B28" s="41" t="s">
        <v>3</v>
      </c>
      <c r="C28" s="133"/>
      <c r="D28" s="29" t="s">
        <v>334</v>
      </c>
      <c r="E28" s="784" t="s">
        <v>14</v>
      </c>
      <c r="F28" s="96" t="s">
        <v>47</v>
      </c>
      <c r="G28" s="136">
        <v>7350</v>
      </c>
      <c r="H28" s="114">
        <v>10000</v>
      </c>
      <c r="I28" s="36">
        <v>4</v>
      </c>
      <c r="J28" s="878"/>
      <c r="K28" s="168">
        <f t="shared" si="0"/>
        <v>0</v>
      </c>
    </row>
    <row r="29" spans="1:11" ht="27.75" customHeight="1">
      <c r="A29" s="50"/>
      <c r="B29" s="108" t="s">
        <v>42</v>
      </c>
      <c r="C29" s="109"/>
      <c r="D29" s="497" t="s">
        <v>335</v>
      </c>
      <c r="E29" s="784" t="s">
        <v>14</v>
      </c>
      <c r="F29" s="96" t="s">
        <v>47</v>
      </c>
      <c r="G29" s="136">
        <v>7350</v>
      </c>
      <c r="H29" s="114">
        <v>10000</v>
      </c>
      <c r="I29" s="110">
        <v>4</v>
      </c>
      <c r="J29" s="878"/>
      <c r="K29" s="168">
        <f t="shared" si="0"/>
        <v>0</v>
      </c>
    </row>
    <row r="30" spans="1:11" ht="27" customHeight="1">
      <c r="A30" s="50"/>
      <c r="B30" s="108" t="s">
        <v>43</v>
      </c>
      <c r="C30" s="109"/>
      <c r="D30" s="497" t="s">
        <v>336</v>
      </c>
      <c r="E30" s="784" t="s">
        <v>14</v>
      </c>
      <c r="F30" s="96" t="s">
        <v>47</v>
      </c>
      <c r="G30" s="136">
        <v>7350</v>
      </c>
      <c r="H30" s="114">
        <v>10000</v>
      </c>
      <c r="I30" s="110">
        <v>4</v>
      </c>
      <c r="J30" s="878"/>
      <c r="K30" s="168">
        <f t="shared" si="0"/>
        <v>0</v>
      </c>
    </row>
    <row r="31" spans="1:11" ht="12.75" customHeight="1">
      <c r="A31" s="50"/>
      <c r="B31" s="52" t="s">
        <v>44</v>
      </c>
      <c r="C31" s="133"/>
      <c r="D31" s="113" t="s">
        <v>337</v>
      </c>
      <c r="E31" s="784" t="s">
        <v>14</v>
      </c>
      <c r="F31" s="96" t="s">
        <v>47</v>
      </c>
      <c r="G31" s="136">
        <v>7350</v>
      </c>
      <c r="H31" s="114">
        <v>10000</v>
      </c>
      <c r="I31" s="110">
        <v>2</v>
      </c>
      <c r="J31" s="878"/>
      <c r="K31" s="168">
        <f t="shared" si="0"/>
        <v>0</v>
      </c>
    </row>
    <row r="32" spans="1:11">
      <c r="A32" s="498"/>
      <c r="B32" s="499" t="s">
        <v>341</v>
      </c>
      <c r="C32" s="549"/>
      <c r="D32" s="550" t="s">
        <v>373</v>
      </c>
      <c r="E32" s="784" t="s">
        <v>19</v>
      </c>
      <c r="F32" s="38"/>
      <c r="G32" s="547"/>
      <c r="H32" s="548"/>
      <c r="I32" s="110">
        <v>1</v>
      </c>
      <c r="J32" s="878"/>
      <c r="K32" s="168">
        <f>+J32*I32</f>
        <v>0</v>
      </c>
    </row>
    <row r="33" spans="1:11" ht="22.5" customHeight="1">
      <c r="A33" s="323" t="s">
        <v>281</v>
      </c>
      <c r="B33" s="340" t="s">
        <v>254</v>
      </c>
      <c r="C33" s="347"/>
      <c r="D33" s="46"/>
      <c r="E33" s="47"/>
      <c r="F33" s="47"/>
      <c r="G33" s="47"/>
      <c r="H33" s="121"/>
      <c r="I33" s="48"/>
      <c r="J33" s="875"/>
      <c r="K33" s="168">
        <f t="shared" si="0"/>
        <v>0</v>
      </c>
    </row>
    <row r="34" spans="1:11" ht="19.149999999999999" customHeight="1">
      <c r="A34" s="322"/>
      <c r="B34" s="1051" t="s">
        <v>29</v>
      </c>
      <c r="C34" s="1052"/>
      <c r="D34" s="46"/>
      <c r="E34" s="47"/>
      <c r="F34" s="47"/>
      <c r="G34" s="47"/>
      <c r="H34" s="121"/>
      <c r="I34" s="48"/>
      <c r="J34" s="878"/>
      <c r="K34" s="168">
        <f t="shared" si="0"/>
        <v>0</v>
      </c>
    </row>
    <row r="35" spans="1:11" ht="14.25">
      <c r="A35" s="138"/>
      <c r="B35" s="3" t="s">
        <v>787</v>
      </c>
      <c r="C35" s="4"/>
      <c r="D35" s="61" t="s">
        <v>72</v>
      </c>
      <c r="E35" s="49" t="s">
        <v>19</v>
      </c>
      <c r="F35" s="38" t="s">
        <v>58</v>
      </c>
      <c r="G35" s="136">
        <v>12000</v>
      </c>
      <c r="H35" s="122">
        <v>1500</v>
      </c>
      <c r="I35" s="36">
        <v>5</v>
      </c>
      <c r="J35" s="879"/>
      <c r="K35" s="168">
        <f t="shared" si="0"/>
        <v>0</v>
      </c>
    </row>
    <row r="36" spans="1:11" ht="12.75" customHeight="1">
      <c r="A36" s="137"/>
      <c r="B36" s="132" t="s">
        <v>74</v>
      </c>
      <c r="C36" s="25"/>
      <c r="D36" s="26"/>
      <c r="E36" s="26"/>
      <c r="F36" s="26"/>
      <c r="G36" s="26"/>
      <c r="H36" s="118"/>
      <c r="I36" s="51"/>
      <c r="J36" s="878"/>
      <c r="K36" s="168">
        <f t="shared" si="0"/>
        <v>0</v>
      </c>
    </row>
    <row r="37" spans="1:11" ht="12.75" customHeight="1">
      <c r="A37" s="184"/>
      <c r="B37" s="28" t="s">
        <v>4</v>
      </c>
      <c r="C37" s="37"/>
      <c r="D37" s="29" t="s">
        <v>13</v>
      </c>
      <c r="E37" s="38" t="s">
        <v>14</v>
      </c>
      <c r="F37" s="38" t="s">
        <v>58</v>
      </c>
      <c r="G37" s="136">
        <v>12000</v>
      </c>
      <c r="H37" s="131">
        <v>2000</v>
      </c>
      <c r="I37" s="36">
        <v>6</v>
      </c>
      <c r="J37" s="878"/>
      <c r="K37" s="168">
        <f t="shared" si="0"/>
        <v>0</v>
      </c>
    </row>
    <row r="38" spans="1:11" ht="12.75" customHeight="1">
      <c r="A38" s="184"/>
      <c r="B38" s="28" t="s">
        <v>32</v>
      </c>
      <c r="C38" s="53"/>
      <c r="D38" s="29" t="s">
        <v>15</v>
      </c>
      <c r="E38" s="38" t="s">
        <v>14</v>
      </c>
      <c r="F38" s="38" t="s">
        <v>58</v>
      </c>
      <c r="G38" s="136">
        <v>12000</v>
      </c>
      <c r="H38" s="131">
        <v>2000</v>
      </c>
      <c r="I38" s="36">
        <v>6</v>
      </c>
      <c r="J38" s="878"/>
      <c r="K38" s="168">
        <f t="shared" si="0"/>
        <v>0</v>
      </c>
    </row>
    <row r="39" spans="1:11" ht="12.75" customHeight="1">
      <c r="A39" s="184"/>
      <c r="B39" s="28" t="s">
        <v>33</v>
      </c>
      <c r="C39" s="37"/>
      <c r="D39" s="29" t="s">
        <v>15</v>
      </c>
      <c r="E39" s="38" t="s">
        <v>14</v>
      </c>
      <c r="F39" s="38" t="s">
        <v>58</v>
      </c>
      <c r="G39" s="136">
        <v>12000</v>
      </c>
      <c r="H39" s="131">
        <v>2000</v>
      </c>
      <c r="I39" s="36">
        <v>6</v>
      </c>
      <c r="J39" s="878"/>
      <c r="K39" s="168">
        <f t="shared" si="0"/>
        <v>0</v>
      </c>
    </row>
    <row r="40" spans="1:11" ht="12.75" customHeight="1">
      <c r="A40" s="184"/>
      <c r="B40" s="28" t="s">
        <v>2</v>
      </c>
      <c r="C40" s="133"/>
      <c r="D40" s="29" t="s">
        <v>16</v>
      </c>
      <c r="E40" s="40" t="s">
        <v>14</v>
      </c>
      <c r="F40" s="38" t="s">
        <v>58</v>
      </c>
      <c r="G40" s="136">
        <v>12000</v>
      </c>
      <c r="H40" s="131">
        <v>6000</v>
      </c>
      <c r="I40" s="51">
        <v>3</v>
      </c>
      <c r="J40" s="878"/>
      <c r="K40" s="168">
        <f t="shared" si="0"/>
        <v>0</v>
      </c>
    </row>
    <row r="41" spans="1:11" ht="12.75" customHeight="1">
      <c r="A41" s="184"/>
      <c r="B41" s="41" t="s">
        <v>3</v>
      </c>
      <c r="C41" s="133"/>
      <c r="D41" s="29" t="s">
        <v>334</v>
      </c>
      <c r="E41" s="125" t="s">
        <v>14</v>
      </c>
      <c r="F41" s="38" t="s">
        <v>58</v>
      </c>
      <c r="G41" s="136">
        <v>12000</v>
      </c>
      <c r="H41" s="131">
        <v>6000</v>
      </c>
      <c r="I41" s="51">
        <v>3</v>
      </c>
      <c r="J41" s="878"/>
      <c r="K41" s="168">
        <f t="shared" si="0"/>
        <v>0</v>
      </c>
    </row>
    <row r="42" spans="1:11" ht="24.75" customHeight="1">
      <c r="A42" s="184"/>
      <c r="B42" s="108" t="s">
        <v>42</v>
      </c>
      <c r="C42" s="109"/>
      <c r="D42" s="497" t="s">
        <v>335</v>
      </c>
      <c r="E42" s="125" t="s">
        <v>14</v>
      </c>
      <c r="F42" s="38" t="s">
        <v>58</v>
      </c>
      <c r="G42" s="136">
        <v>12000</v>
      </c>
      <c r="H42" s="131">
        <v>6000</v>
      </c>
      <c r="I42" s="51">
        <v>3</v>
      </c>
      <c r="J42" s="878"/>
      <c r="K42" s="168">
        <f t="shared" si="0"/>
        <v>0</v>
      </c>
    </row>
    <row r="43" spans="1:11" ht="28.5" customHeight="1">
      <c r="A43" s="184"/>
      <c r="B43" s="108" t="s">
        <v>43</v>
      </c>
      <c r="C43" s="109"/>
      <c r="D43" s="497" t="s">
        <v>336</v>
      </c>
      <c r="E43" s="125" t="s">
        <v>14</v>
      </c>
      <c r="F43" s="38" t="s">
        <v>58</v>
      </c>
      <c r="G43" s="136">
        <v>12000</v>
      </c>
      <c r="H43" s="131">
        <v>6000</v>
      </c>
      <c r="I43" s="51">
        <v>3</v>
      </c>
      <c r="J43" s="878"/>
      <c r="K43" s="168">
        <f t="shared" si="0"/>
        <v>0</v>
      </c>
    </row>
    <row r="44" spans="1:11" ht="13.5" customHeight="1">
      <c r="A44" s="184"/>
      <c r="B44" s="52" t="s">
        <v>44</v>
      </c>
      <c r="C44" s="133"/>
      <c r="D44" s="113" t="s">
        <v>337</v>
      </c>
      <c r="E44" s="125" t="s">
        <v>14</v>
      </c>
      <c r="F44" s="38" t="s">
        <v>58</v>
      </c>
      <c r="G44" s="136">
        <v>12000</v>
      </c>
      <c r="H44" s="131">
        <v>10000</v>
      </c>
      <c r="I44" s="51">
        <v>1</v>
      </c>
      <c r="J44" s="878"/>
      <c r="K44" s="168">
        <f t="shared" si="0"/>
        <v>0</v>
      </c>
    </row>
    <row r="45" spans="1:11" ht="21" customHeight="1">
      <c r="A45" s="306" t="s">
        <v>282</v>
      </c>
      <c r="B45" s="748" t="s">
        <v>75</v>
      </c>
      <c r="C45" s="749"/>
      <c r="D45" s="110" t="s">
        <v>63</v>
      </c>
      <c r="E45" s="736" t="s">
        <v>28</v>
      </c>
      <c r="F45" s="743" t="s">
        <v>45</v>
      </c>
      <c r="G45" s="136">
        <v>1</v>
      </c>
      <c r="H45" s="114" t="s">
        <v>61</v>
      </c>
      <c r="I45" s="36">
        <v>3</v>
      </c>
      <c r="J45" s="877"/>
      <c r="K45" s="530">
        <f t="shared" si="0"/>
        <v>0</v>
      </c>
    </row>
    <row r="46" spans="1:11" ht="21" customHeight="1" thickBot="1">
      <c r="A46" s="307" t="s">
        <v>283</v>
      </c>
      <c r="B46" s="791" t="s">
        <v>76</v>
      </c>
      <c r="C46" s="792"/>
      <c r="D46" s="744" t="s">
        <v>63</v>
      </c>
      <c r="E46" s="715" t="s">
        <v>28</v>
      </c>
      <c r="F46" s="745" t="s">
        <v>45</v>
      </c>
      <c r="G46" s="146">
        <v>1</v>
      </c>
      <c r="H46" s="746" t="s">
        <v>61</v>
      </c>
      <c r="I46" s="45">
        <v>1</v>
      </c>
      <c r="J46" s="880"/>
      <c r="K46" s="530">
        <f t="shared" si="0"/>
        <v>0</v>
      </c>
    </row>
    <row r="47" spans="1:11" ht="18.75" customHeight="1" thickBot="1">
      <c r="A47" s="56"/>
      <c r="F47" s="190" t="s">
        <v>94</v>
      </c>
      <c r="G47" s="959" t="str">
        <f>+A19</f>
        <v>4.2 ZEMELJSKA DELA IN TEMELJENJE</v>
      </c>
      <c r="H47" s="960"/>
      <c r="I47" s="960"/>
      <c r="J47" s="961"/>
      <c r="K47" s="171">
        <f>SUM(K22:K46)</f>
        <v>0</v>
      </c>
    </row>
    <row r="48" spans="1:11" ht="13.5" customHeight="1">
      <c r="A48" s="59"/>
      <c r="B48" s="17"/>
      <c r="C48" s="63"/>
      <c r="D48" s="64"/>
      <c r="E48" s="64"/>
      <c r="F48" s="64"/>
      <c r="G48" s="147"/>
      <c r="H48" s="147"/>
      <c r="I48" s="147"/>
      <c r="J48" s="147"/>
      <c r="K48" s="141"/>
    </row>
    <row r="49" spans="1:12" ht="12.75" customHeight="1">
      <c r="A49" s="148" t="s">
        <v>292</v>
      </c>
      <c r="B49" s="149"/>
      <c r="C49" s="150"/>
      <c r="D49" s="151"/>
      <c r="E49" s="151"/>
      <c r="F49" s="151"/>
      <c r="G49" s="151"/>
      <c r="H49" s="152"/>
      <c r="I49" s="153"/>
      <c r="J49" s="154"/>
      <c r="K49" s="154"/>
    </row>
    <row r="50" spans="1:12" ht="13.5" thickBot="1">
      <c r="A50" s="65"/>
      <c r="B50" s="32"/>
      <c r="C50" s="66"/>
      <c r="D50" s="67"/>
      <c r="E50" s="67"/>
      <c r="F50" s="67"/>
      <c r="G50" s="67"/>
      <c r="H50" s="124"/>
      <c r="I50" s="68"/>
    </row>
    <row r="51" spans="1:12" ht="24.75" customHeight="1">
      <c r="A51" s="940" t="s">
        <v>31</v>
      </c>
      <c r="B51" s="944" t="s">
        <v>30</v>
      </c>
      <c r="C51" s="942" t="s">
        <v>0</v>
      </c>
      <c r="D51" s="942" t="s">
        <v>11</v>
      </c>
      <c r="E51" s="944" t="s">
        <v>12</v>
      </c>
      <c r="F51" s="946" t="s">
        <v>35</v>
      </c>
      <c r="G51" s="947"/>
      <c r="H51" s="933" t="s">
        <v>37</v>
      </c>
      <c r="I51" s="934"/>
      <c r="J51" s="935" t="s">
        <v>38</v>
      </c>
      <c r="K51" s="936"/>
    </row>
    <row r="52" spans="1:12" ht="24.75" customHeight="1" thickBot="1">
      <c r="A52" s="941"/>
      <c r="B52" s="989"/>
      <c r="C52" s="943"/>
      <c r="D52" s="943"/>
      <c r="E52" s="945"/>
      <c r="F52" s="139" t="s">
        <v>36</v>
      </c>
      <c r="G52" s="140" t="s">
        <v>34</v>
      </c>
      <c r="H52" s="116" t="s">
        <v>39</v>
      </c>
      <c r="I52" s="104" t="s">
        <v>40</v>
      </c>
      <c r="J52" s="105" t="s">
        <v>81</v>
      </c>
      <c r="K52" s="142" t="s">
        <v>41</v>
      </c>
    </row>
    <row r="53" spans="1:12" ht="15" customHeight="1">
      <c r="A53" s="5" t="s">
        <v>69</v>
      </c>
      <c r="B53" s="69" t="s">
        <v>5</v>
      </c>
      <c r="C53" s="70"/>
      <c r="D53" s="71"/>
      <c r="E53" s="71"/>
      <c r="F53" s="88"/>
      <c r="G53" s="88"/>
      <c r="H53" s="160"/>
      <c r="I53" s="161"/>
      <c r="J53" s="2"/>
      <c r="K53" s="172"/>
    </row>
    <row r="54" spans="1:12" ht="25.5" customHeight="1">
      <c r="A54" s="175"/>
      <c r="B54" s="1047" t="s">
        <v>176</v>
      </c>
      <c r="C54" s="1048"/>
      <c r="D54" s="72" t="s">
        <v>24</v>
      </c>
      <c r="E54" s="73" t="s">
        <v>14</v>
      </c>
      <c r="F54" s="74" t="s">
        <v>80</v>
      </c>
      <c r="G54" s="957">
        <v>6298000</v>
      </c>
      <c r="H54" s="162"/>
      <c r="I54" s="462">
        <v>120</v>
      </c>
      <c r="J54" s="877"/>
      <c r="K54" s="530">
        <f t="shared" ref="K54:K58" si="1">+J54*I54</f>
        <v>0</v>
      </c>
    </row>
    <row r="55" spans="1:12" ht="13.15" customHeight="1">
      <c r="A55" s="258"/>
      <c r="B55" s="1046" t="s">
        <v>177</v>
      </c>
      <c r="C55" s="979"/>
      <c r="D55" s="72" t="s">
        <v>25</v>
      </c>
      <c r="E55" s="74" t="s">
        <v>14</v>
      </c>
      <c r="F55" s="74" t="s">
        <v>80</v>
      </c>
      <c r="G55" s="1018"/>
      <c r="H55" s="162"/>
      <c r="I55" s="462">
        <v>10</v>
      </c>
      <c r="J55" s="877"/>
      <c r="K55" s="530">
        <f t="shared" si="1"/>
        <v>0</v>
      </c>
    </row>
    <row r="56" spans="1:12" ht="13.15" customHeight="1">
      <c r="A56" s="532"/>
      <c r="B56" s="1047" t="s">
        <v>371</v>
      </c>
      <c r="C56" s="1048"/>
      <c r="D56" s="72"/>
      <c r="E56" s="77"/>
      <c r="F56" s="74"/>
      <c r="G56" s="531"/>
      <c r="H56" s="162"/>
      <c r="I56" s="462">
        <v>20</v>
      </c>
      <c r="J56" s="877"/>
      <c r="K56" s="530">
        <f t="shared" si="1"/>
        <v>0</v>
      </c>
      <c r="L56" s="299"/>
    </row>
    <row r="57" spans="1:12" ht="25.5" customHeight="1">
      <c r="A57" s="348" t="s">
        <v>293</v>
      </c>
      <c r="B57" s="748" t="s">
        <v>130</v>
      </c>
      <c r="C57" s="749"/>
      <c r="D57" s="736" t="s">
        <v>63</v>
      </c>
      <c r="E57" s="77" t="s">
        <v>28</v>
      </c>
      <c r="F57" s="74" t="s">
        <v>85</v>
      </c>
      <c r="G57" s="74"/>
      <c r="H57" s="162"/>
      <c r="I57" s="462">
        <v>5</v>
      </c>
      <c r="J57" s="877"/>
      <c r="K57" s="530">
        <f t="shared" si="1"/>
        <v>0</v>
      </c>
    </row>
    <row r="58" spans="1:12" ht="25.5" customHeight="1" thickBot="1">
      <c r="A58" s="349" t="s">
        <v>294</v>
      </c>
      <c r="B58" s="970" t="s">
        <v>765</v>
      </c>
      <c r="C58" s="971"/>
      <c r="D58" s="715" t="s">
        <v>63</v>
      </c>
      <c r="E58" s="80" t="s">
        <v>28</v>
      </c>
      <c r="F58" s="80" t="s">
        <v>85</v>
      </c>
      <c r="G58" s="80"/>
      <c r="H58" s="165"/>
      <c r="I58" s="166">
        <v>1</v>
      </c>
      <c r="J58" s="880"/>
      <c r="K58" s="530">
        <f t="shared" si="1"/>
        <v>0</v>
      </c>
    </row>
    <row r="59" spans="1:12" ht="13.5" customHeight="1" thickBot="1">
      <c r="A59" s="59"/>
      <c r="B59" s="17"/>
      <c r="C59" s="63"/>
      <c r="D59" s="64"/>
      <c r="E59" s="64"/>
      <c r="F59" s="190" t="s">
        <v>94</v>
      </c>
      <c r="G59" s="959" t="str">
        <f>+A49</f>
        <v>4.3 ARMATURNA JEKLA</v>
      </c>
      <c r="H59" s="960"/>
      <c r="I59" s="960"/>
      <c r="J59" s="961"/>
      <c r="K59" s="171">
        <f>SUM(K54:K58)</f>
        <v>0</v>
      </c>
    </row>
    <row r="60" spans="1:12">
      <c r="A60" s="94"/>
      <c r="B60" s="17"/>
      <c r="C60" s="63"/>
      <c r="D60" s="64"/>
      <c r="E60" s="64"/>
      <c r="F60" s="64"/>
      <c r="G60" s="147"/>
      <c r="H60" s="147"/>
      <c r="I60" s="147"/>
      <c r="J60" s="147"/>
      <c r="K60" s="174"/>
    </row>
    <row r="61" spans="1:12">
      <c r="A61" s="94"/>
      <c r="B61" s="17"/>
      <c r="C61" s="63"/>
      <c r="D61" s="64"/>
      <c r="E61" s="64"/>
      <c r="F61" s="64"/>
      <c r="G61" s="147"/>
      <c r="H61" s="147"/>
      <c r="I61" s="147"/>
      <c r="J61" s="147"/>
      <c r="K61" s="174"/>
    </row>
    <row r="62" spans="1:12" ht="15.75">
      <c r="A62" s="148" t="s">
        <v>295</v>
      </c>
      <c r="B62" s="149"/>
      <c r="C62" s="150"/>
      <c r="D62" s="151"/>
      <c r="E62" s="151"/>
      <c r="F62" s="151"/>
      <c r="G62" s="151"/>
      <c r="H62" s="152"/>
      <c r="I62" s="153"/>
      <c r="J62" s="154"/>
      <c r="K62" s="154"/>
    </row>
    <row r="63" spans="1:12" ht="13.5" thickBot="1">
      <c r="A63" s="65"/>
      <c r="B63" s="32"/>
      <c r="C63" s="66"/>
      <c r="D63" s="67"/>
      <c r="E63" s="67"/>
      <c r="F63" s="67"/>
      <c r="G63" s="67"/>
      <c r="H63" s="124"/>
      <c r="I63" s="68"/>
    </row>
    <row r="64" spans="1:12" ht="15">
      <c r="A64" s="940" t="s">
        <v>31</v>
      </c>
      <c r="B64" s="944" t="s">
        <v>30</v>
      </c>
      <c r="C64" s="942" t="s">
        <v>0</v>
      </c>
      <c r="D64" s="942" t="s">
        <v>11</v>
      </c>
      <c r="E64" s="944" t="s">
        <v>12</v>
      </c>
      <c r="F64" s="946" t="s">
        <v>35</v>
      </c>
      <c r="G64" s="947"/>
      <c r="H64" s="933" t="s">
        <v>37</v>
      </c>
      <c r="I64" s="934"/>
      <c r="J64" s="935" t="s">
        <v>38</v>
      </c>
      <c r="K64" s="936"/>
    </row>
    <row r="65" spans="1:11" ht="24" customHeight="1" thickBot="1">
      <c r="A65" s="941"/>
      <c r="B65" s="989"/>
      <c r="C65" s="943"/>
      <c r="D65" s="943"/>
      <c r="E65" s="945"/>
      <c r="F65" s="139" t="s">
        <v>36</v>
      </c>
      <c r="G65" s="140" t="s">
        <v>34</v>
      </c>
      <c r="H65" s="116" t="s">
        <v>39</v>
      </c>
      <c r="I65" s="104" t="s">
        <v>40</v>
      </c>
      <c r="J65" s="105" t="s">
        <v>81</v>
      </c>
      <c r="K65" s="142" t="s">
        <v>41</v>
      </c>
    </row>
    <row r="66" spans="1:11">
      <c r="A66" s="5" t="s">
        <v>73</v>
      </c>
      <c r="B66" s="69" t="s">
        <v>83</v>
      </c>
      <c r="C66" s="70"/>
      <c r="D66" s="71"/>
      <c r="E66" s="71"/>
      <c r="F66" s="88"/>
      <c r="G66" s="88"/>
      <c r="H66" s="160"/>
      <c r="I66" s="161"/>
      <c r="J66" s="875"/>
      <c r="K66" s="172"/>
    </row>
    <row r="67" spans="1:11" ht="15">
      <c r="A67" s="175"/>
      <c r="B67" s="270" t="s">
        <v>178</v>
      </c>
      <c r="C67" s="276"/>
      <c r="D67" s="74" t="s">
        <v>26</v>
      </c>
      <c r="E67" s="74" t="s">
        <v>19</v>
      </c>
      <c r="F67" s="74" t="s">
        <v>80</v>
      </c>
      <c r="G67" s="957">
        <v>7300</v>
      </c>
      <c r="H67" s="503"/>
      <c r="I67" s="461">
        <v>1</v>
      </c>
      <c r="J67" s="873"/>
      <c r="K67" s="168">
        <f t="shared" ref="K67:K70" si="2">+J67*I67</f>
        <v>0</v>
      </c>
    </row>
    <row r="68" spans="1:11" ht="15" customHeight="1">
      <c r="A68" s="175"/>
      <c r="B68" s="270" t="s">
        <v>179</v>
      </c>
      <c r="C68" s="106"/>
      <c r="D68" s="74"/>
      <c r="E68" s="77"/>
      <c r="F68" s="74"/>
      <c r="G68" s="958"/>
      <c r="H68" s="162"/>
      <c r="I68" s="461">
        <v>1</v>
      </c>
      <c r="J68" s="873"/>
      <c r="K68" s="168">
        <f t="shared" si="2"/>
        <v>0</v>
      </c>
    </row>
    <row r="69" spans="1:11" ht="15" customHeight="1">
      <c r="A69" s="175"/>
      <c r="B69" s="394" t="s">
        <v>180</v>
      </c>
      <c r="C69" s="106"/>
      <c r="D69" s="74"/>
      <c r="E69" s="77"/>
      <c r="F69" s="74"/>
      <c r="G69" s="1018"/>
      <c r="H69" s="162"/>
      <c r="I69" s="461">
        <v>1</v>
      </c>
      <c r="J69" s="873"/>
      <c r="K69" s="168">
        <f t="shared" si="2"/>
        <v>0</v>
      </c>
    </row>
    <row r="70" spans="1:11" ht="15" customHeight="1">
      <c r="A70" s="175"/>
      <c r="B70" s="394" t="s">
        <v>181</v>
      </c>
      <c r="C70" s="106"/>
      <c r="D70" s="74"/>
      <c r="E70" s="77"/>
      <c r="F70" s="74"/>
      <c r="G70" s="259"/>
      <c r="H70" s="162"/>
      <c r="I70" s="461">
        <v>1</v>
      </c>
      <c r="J70" s="873"/>
      <c r="K70" s="168">
        <f t="shared" si="2"/>
        <v>0</v>
      </c>
    </row>
    <row r="71" spans="1:11" ht="16.5" customHeight="1">
      <c r="A71" s="327" t="s">
        <v>296</v>
      </c>
      <c r="B71" s="748" t="s">
        <v>75</v>
      </c>
      <c r="C71" s="749"/>
      <c r="D71" s="24" t="s">
        <v>63</v>
      </c>
      <c r="E71" s="77" t="s">
        <v>28</v>
      </c>
      <c r="F71" s="74" t="s">
        <v>85</v>
      </c>
      <c r="G71" s="74"/>
      <c r="H71" s="162"/>
      <c r="I71" s="461">
        <v>1</v>
      </c>
      <c r="J71" s="873"/>
      <c r="K71" s="168">
        <f t="shared" ref="K71:K72" si="3">+J71*I71</f>
        <v>0</v>
      </c>
    </row>
    <row r="72" spans="1:11" ht="16.5" customHeight="1" thickBot="1">
      <c r="A72" s="328" t="s">
        <v>297</v>
      </c>
      <c r="B72" s="791" t="s">
        <v>76</v>
      </c>
      <c r="C72" s="792"/>
      <c r="D72" s="55" t="s">
        <v>63</v>
      </c>
      <c r="E72" s="80" t="s">
        <v>28</v>
      </c>
      <c r="F72" s="80" t="s">
        <v>85</v>
      </c>
      <c r="G72" s="80"/>
      <c r="H72" s="165"/>
      <c r="I72" s="461">
        <v>1</v>
      </c>
      <c r="J72" s="873"/>
      <c r="K72" s="168">
        <f t="shared" si="3"/>
        <v>0</v>
      </c>
    </row>
    <row r="73" spans="1:11" ht="13.5" customHeight="1" thickBot="1">
      <c r="A73" s="59"/>
      <c r="B73" s="17"/>
      <c r="C73" s="63"/>
      <c r="D73" s="64"/>
      <c r="E73" s="64"/>
      <c r="F73" s="190" t="s">
        <v>94</v>
      </c>
      <c r="G73" s="959" t="str">
        <f>+A62</f>
        <v>4.4 KOVINSKE KONSTRUKCIJE</v>
      </c>
      <c r="H73" s="960"/>
      <c r="I73" s="960"/>
      <c r="J73" s="961"/>
      <c r="K73" s="171">
        <f>SUM(K67:K72)</f>
        <v>0</v>
      </c>
    </row>
    <row r="74" spans="1:11">
      <c r="A74" s="94"/>
      <c r="B74" s="17"/>
      <c r="C74" s="63"/>
      <c r="D74" s="64"/>
      <c r="E74" s="64"/>
      <c r="F74" s="64"/>
      <c r="G74" s="147"/>
      <c r="H74" s="147"/>
      <c r="I74" s="147"/>
      <c r="J74" s="147"/>
      <c r="K74" s="174"/>
    </row>
    <row r="75" spans="1:11" ht="15.75">
      <c r="A75" s="148" t="s">
        <v>877</v>
      </c>
      <c r="B75" s="149"/>
      <c r="C75" s="150"/>
      <c r="D75" s="151"/>
      <c r="E75" s="151"/>
      <c r="F75" s="151"/>
      <c r="G75" s="151"/>
      <c r="H75" s="152"/>
      <c r="I75" s="153"/>
      <c r="J75" s="154"/>
      <c r="K75" s="154"/>
    </row>
    <row r="76" spans="1:11" ht="13.5" thickBot="1">
      <c r="A76" s="83"/>
      <c r="B76" s="84"/>
      <c r="C76" s="85"/>
      <c r="D76" s="86"/>
      <c r="E76" s="87"/>
      <c r="F76" s="64"/>
      <c r="G76" s="147"/>
      <c r="H76" s="147"/>
      <c r="I76" s="147"/>
      <c r="J76" s="147"/>
      <c r="K76" s="174"/>
    </row>
    <row r="77" spans="1:11" ht="15">
      <c r="A77" s="940" t="s">
        <v>31</v>
      </c>
      <c r="B77" s="944" t="s">
        <v>30</v>
      </c>
      <c r="C77" s="942" t="s">
        <v>0</v>
      </c>
      <c r="D77" s="942" t="s">
        <v>11</v>
      </c>
      <c r="E77" s="944" t="s">
        <v>12</v>
      </c>
      <c r="F77" s="946" t="s">
        <v>35</v>
      </c>
      <c r="G77" s="947"/>
      <c r="H77" s="933" t="s">
        <v>37</v>
      </c>
      <c r="I77" s="934"/>
      <c r="J77" s="935" t="s">
        <v>38</v>
      </c>
      <c r="K77" s="936"/>
    </row>
    <row r="78" spans="1:11" ht="29.25" customHeight="1" thickBot="1">
      <c r="A78" s="941"/>
      <c r="B78" s="989"/>
      <c r="C78" s="943"/>
      <c r="D78" s="943"/>
      <c r="E78" s="945"/>
      <c r="F78" s="139" t="s">
        <v>36</v>
      </c>
      <c r="G78" s="140" t="s">
        <v>34</v>
      </c>
      <c r="H78" s="116" t="s">
        <v>39</v>
      </c>
      <c r="I78" s="104" t="s">
        <v>40</v>
      </c>
      <c r="J78" s="105" t="s">
        <v>81</v>
      </c>
      <c r="K78" s="142" t="s">
        <v>41</v>
      </c>
    </row>
    <row r="79" spans="1:11" ht="12.75" customHeight="1">
      <c r="A79" s="5" t="s">
        <v>298</v>
      </c>
      <c r="B79" s="69" t="s">
        <v>874</v>
      </c>
      <c r="C79" s="70"/>
      <c r="D79" s="88"/>
      <c r="E79" s="89"/>
      <c r="F79" s="178" t="s">
        <v>84</v>
      </c>
      <c r="G79" s="176">
        <v>7500</v>
      </c>
      <c r="H79" s="179"/>
      <c r="I79" s="163"/>
      <c r="J79" s="891"/>
      <c r="K79" s="181"/>
    </row>
    <row r="80" spans="1:11" ht="12.75" customHeight="1">
      <c r="A80" s="269"/>
      <c r="B80" s="270" t="s">
        <v>789</v>
      </c>
      <c r="C80" s="270"/>
      <c r="D80" s="271" t="s">
        <v>63</v>
      </c>
      <c r="E80" s="74" t="s">
        <v>28</v>
      </c>
      <c r="F80" s="74"/>
      <c r="G80" s="177"/>
      <c r="H80" s="162"/>
      <c r="I80" s="163">
        <v>5</v>
      </c>
      <c r="J80" s="891"/>
      <c r="K80" s="168">
        <f t="shared" ref="K80:K85" si="4">+J80*I80</f>
        <v>0</v>
      </c>
    </row>
    <row r="81" spans="1:11" ht="12.75" customHeight="1">
      <c r="A81" s="269"/>
      <c r="B81" s="270" t="s">
        <v>216</v>
      </c>
      <c r="C81" s="270"/>
      <c r="D81" s="271" t="s">
        <v>217</v>
      </c>
      <c r="E81" s="74" t="s">
        <v>19</v>
      </c>
      <c r="F81" s="74"/>
      <c r="G81" s="177"/>
      <c r="H81" s="162"/>
      <c r="I81" s="163">
        <v>5</v>
      </c>
      <c r="J81" s="891"/>
      <c r="K81" s="168">
        <f t="shared" si="4"/>
        <v>0</v>
      </c>
    </row>
    <row r="82" spans="1:11">
      <c r="A82" s="269"/>
      <c r="B82" s="270" t="s">
        <v>218</v>
      </c>
      <c r="C82" s="272"/>
      <c r="D82" s="271" t="s">
        <v>219</v>
      </c>
      <c r="E82" s="74" t="s">
        <v>19</v>
      </c>
      <c r="F82" s="106"/>
      <c r="G82" s="106"/>
      <c r="H82" s="106"/>
      <c r="I82" s="111">
        <v>5</v>
      </c>
      <c r="J82" s="891"/>
      <c r="K82" s="168">
        <f t="shared" si="4"/>
        <v>0</v>
      </c>
    </row>
    <row r="83" spans="1:11">
      <c r="A83" s="269"/>
      <c r="B83" s="270" t="s">
        <v>220</v>
      </c>
      <c r="C83" s="272"/>
      <c r="D83" s="271" t="s">
        <v>221</v>
      </c>
      <c r="E83" s="74" t="s">
        <v>19</v>
      </c>
      <c r="F83" s="106"/>
      <c r="G83" s="106"/>
      <c r="H83" s="106"/>
      <c r="I83" s="111">
        <v>5</v>
      </c>
      <c r="J83" s="891"/>
      <c r="K83" s="168">
        <f t="shared" si="4"/>
        <v>0</v>
      </c>
    </row>
    <row r="84" spans="1:11">
      <c r="A84" s="269"/>
      <c r="B84" s="270" t="s">
        <v>222</v>
      </c>
      <c r="C84" s="272"/>
      <c r="D84" s="271" t="s">
        <v>223</v>
      </c>
      <c r="E84" s="74" t="s">
        <v>19</v>
      </c>
      <c r="F84" s="74"/>
      <c r="G84" s="74"/>
      <c r="H84" s="162"/>
      <c r="I84" s="111">
        <v>5</v>
      </c>
      <c r="J84" s="891"/>
      <c r="K84" s="168">
        <f t="shared" si="4"/>
        <v>0</v>
      </c>
    </row>
    <row r="85" spans="1:11" ht="13.5" thickBot="1">
      <c r="A85" s="504"/>
      <c r="B85" s="273" t="s">
        <v>224</v>
      </c>
      <c r="C85" s="274"/>
      <c r="D85" s="275" t="s">
        <v>219</v>
      </c>
      <c r="E85" s="80" t="s">
        <v>19</v>
      </c>
      <c r="F85" s="74"/>
      <c r="G85" s="74"/>
      <c r="H85" s="162"/>
      <c r="I85" s="163">
        <v>5</v>
      </c>
      <c r="J85" s="891"/>
      <c r="K85" s="168">
        <f t="shared" si="4"/>
        <v>0</v>
      </c>
    </row>
    <row r="86" spans="1:11" ht="13.5" thickBot="1">
      <c r="A86" s="91"/>
      <c r="B86" s="13"/>
      <c r="C86" s="92"/>
      <c r="D86" s="93"/>
      <c r="E86" s="64"/>
      <c r="F86" s="405" t="s">
        <v>94</v>
      </c>
      <c r="G86" s="1034" t="str">
        <f>+A75</f>
        <v>4.5 HIDROIZOLACIJSKA DELA (PVC mebrana)</v>
      </c>
      <c r="H86" s="1035"/>
      <c r="I86" s="1035"/>
      <c r="J86" s="1036"/>
      <c r="K86" s="171">
        <f>SUM(K79:K85)</f>
        <v>0</v>
      </c>
    </row>
    <row r="87" spans="1:11">
      <c r="A87" s="91"/>
      <c r="B87" s="13"/>
      <c r="C87" s="92"/>
      <c r="D87" s="93"/>
      <c r="E87" s="64"/>
      <c r="F87" s="406"/>
      <c r="G87" s="407"/>
      <c r="H87" s="407"/>
      <c r="I87" s="407"/>
      <c r="J87" s="407"/>
      <c r="K87" s="350"/>
    </row>
    <row r="88" spans="1:11" ht="12.6" customHeight="1">
      <c r="A88" s="401" t="s">
        <v>299</v>
      </c>
      <c r="B88" s="402" t="s">
        <v>57</v>
      </c>
      <c r="C88" s="403"/>
      <c r="D88" s="192"/>
      <c r="E88" s="192"/>
      <c r="F88" s="192"/>
      <c r="G88" s="192"/>
      <c r="H88" s="404"/>
      <c r="I88" s="192"/>
      <c r="J88" s="193"/>
      <c r="K88" s="196"/>
    </row>
    <row r="89" spans="1:11" ht="12.6" customHeight="1" thickBot="1">
      <c r="A89" s="387"/>
      <c r="B89" s="388"/>
      <c r="C89" s="352"/>
      <c r="D89" s="187"/>
      <c r="E89" s="187"/>
      <c r="F89" s="187"/>
      <c r="G89" s="187"/>
      <c r="H89" s="389"/>
      <c r="I89" s="187"/>
      <c r="J89" s="305"/>
      <c r="K89" s="298"/>
    </row>
    <row r="90" spans="1:11" ht="12.6" customHeight="1">
      <c r="A90" s="940" t="s">
        <v>31</v>
      </c>
      <c r="B90" s="944" t="s">
        <v>30</v>
      </c>
      <c r="C90" s="942" t="s">
        <v>0</v>
      </c>
      <c r="D90" s="942" t="s">
        <v>11</v>
      </c>
      <c r="E90" s="944" t="s">
        <v>12</v>
      </c>
      <c r="F90" s="966" t="s">
        <v>35</v>
      </c>
      <c r="G90" s="967"/>
      <c r="H90" s="933" t="s">
        <v>37</v>
      </c>
      <c r="I90" s="934"/>
      <c r="J90" s="968" t="s">
        <v>38</v>
      </c>
      <c r="K90" s="969"/>
    </row>
    <row r="91" spans="1:11" ht="24" customHeight="1" thickBot="1">
      <c r="A91" s="1032"/>
      <c r="B91" s="1043"/>
      <c r="C91" s="943"/>
      <c r="D91" s="943"/>
      <c r="E91" s="945"/>
      <c r="F91" s="139" t="s">
        <v>36</v>
      </c>
      <c r="G91" s="140" t="s">
        <v>34</v>
      </c>
      <c r="H91" s="116" t="s">
        <v>39</v>
      </c>
      <c r="I91" s="303" t="s">
        <v>40</v>
      </c>
      <c r="J91" s="105" t="s">
        <v>81</v>
      </c>
      <c r="K91" s="304" t="s">
        <v>41</v>
      </c>
    </row>
    <row r="92" spans="1:11" ht="12.75" customHeight="1">
      <c r="A92" s="353" t="s">
        <v>300</v>
      </c>
      <c r="B92" s="354" t="s">
        <v>364</v>
      </c>
      <c r="C92" s="355"/>
      <c r="D92" s="220"/>
      <c r="E92" s="356"/>
      <c r="F92" s="356"/>
      <c r="G92" s="356"/>
      <c r="H92" s="357"/>
      <c r="I92" s="27"/>
      <c r="J92" s="876"/>
      <c r="K92" s="294"/>
    </row>
    <row r="93" spans="1:11" ht="25.5">
      <c r="A93" s="358"/>
      <c r="B93" s="1044" t="s">
        <v>70</v>
      </c>
      <c r="C93" s="1045"/>
      <c r="D93" s="528" t="s">
        <v>362</v>
      </c>
      <c r="E93" s="30" t="s">
        <v>28</v>
      </c>
      <c r="F93" s="30" t="s">
        <v>55</v>
      </c>
      <c r="G93" s="30">
        <v>2</v>
      </c>
      <c r="H93" s="529" t="s">
        <v>56</v>
      </c>
      <c r="I93" s="30">
        <v>2</v>
      </c>
      <c r="J93" s="892"/>
      <c r="K93" s="530">
        <f t="shared" ref="K93:K103" si="5">+J93*I93</f>
        <v>0</v>
      </c>
    </row>
    <row r="94" spans="1:11" ht="12.75" customHeight="1">
      <c r="A94" s="358"/>
      <c r="B94" s="362" t="s">
        <v>49</v>
      </c>
      <c r="C94" s="363"/>
      <c r="D94" s="359" t="s">
        <v>17</v>
      </c>
      <c r="E94" s="360" t="s">
        <v>19</v>
      </c>
      <c r="F94" s="364" t="s">
        <v>47</v>
      </c>
      <c r="G94" s="365">
        <v>2</v>
      </c>
      <c r="H94" s="361" t="s">
        <v>56</v>
      </c>
      <c r="I94" s="30">
        <v>2</v>
      </c>
      <c r="J94" s="893"/>
      <c r="K94" s="168">
        <f t="shared" si="5"/>
        <v>0</v>
      </c>
    </row>
    <row r="95" spans="1:11" ht="12.75" customHeight="1">
      <c r="A95" s="358"/>
      <c r="B95" s="362" t="s">
        <v>50</v>
      </c>
      <c r="C95" s="363"/>
      <c r="D95" s="359" t="s">
        <v>18</v>
      </c>
      <c r="E95" s="360" t="s">
        <v>19</v>
      </c>
      <c r="F95" s="364" t="s">
        <v>47</v>
      </c>
      <c r="G95" s="365">
        <v>2</v>
      </c>
      <c r="H95" s="361" t="s">
        <v>56</v>
      </c>
      <c r="I95" s="30">
        <v>2</v>
      </c>
      <c r="J95" s="893"/>
      <c r="K95" s="168">
        <f t="shared" si="5"/>
        <v>0</v>
      </c>
    </row>
    <row r="96" spans="1:11" ht="12.75" customHeight="1">
      <c r="A96" s="358"/>
      <c r="B96" s="362" t="s">
        <v>324</v>
      </c>
      <c r="C96" s="363"/>
      <c r="D96" s="359" t="s">
        <v>325</v>
      </c>
      <c r="E96" s="360" t="s">
        <v>19</v>
      </c>
      <c r="F96" s="364" t="s">
        <v>47</v>
      </c>
      <c r="G96" s="365">
        <v>2</v>
      </c>
      <c r="H96" s="361" t="s">
        <v>56</v>
      </c>
      <c r="I96" s="30">
        <v>2</v>
      </c>
      <c r="J96" s="893"/>
      <c r="K96" s="168">
        <f t="shared" si="5"/>
        <v>0</v>
      </c>
    </row>
    <row r="97" spans="1:11" ht="12.75" customHeight="1">
      <c r="A97" s="358"/>
      <c r="B97" s="362" t="s">
        <v>51</v>
      </c>
      <c r="C97" s="363"/>
      <c r="D97" s="545" t="s">
        <v>320</v>
      </c>
      <c r="E97" s="360" t="s">
        <v>14</v>
      </c>
      <c r="F97" s="364" t="s">
        <v>47</v>
      </c>
      <c r="G97" s="365">
        <v>2</v>
      </c>
      <c r="H97" s="361" t="s">
        <v>56</v>
      </c>
      <c r="I97" s="30">
        <v>2</v>
      </c>
      <c r="J97" s="893"/>
      <c r="K97" s="168">
        <f t="shared" si="5"/>
        <v>0</v>
      </c>
    </row>
    <row r="98" spans="1:11" ht="12.75" customHeight="1">
      <c r="A98" s="358"/>
      <c r="B98" s="524" t="s">
        <v>52</v>
      </c>
      <c r="C98" s="525"/>
      <c r="D98" s="545" t="s">
        <v>359</v>
      </c>
      <c r="E98" s="360" t="s">
        <v>19</v>
      </c>
      <c r="F98" s="364" t="s">
        <v>47</v>
      </c>
      <c r="G98" s="365">
        <v>2</v>
      </c>
      <c r="H98" s="361" t="s">
        <v>56</v>
      </c>
      <c r="I98" s="30">
        <v>2</v>
      </c>
      <c r="J98" s="893"/>
      <c r="K98" s="168">
        <f t="shared" si="5"/>
        <v>0</v>
      </c>
    </row>
    <row r="99" spans="1:11" ht="12.75" customHeight="1">
      <c r="A99" s="523"/>
      <c r="B99" s="362" t="s">
        <v>360</v>
      </c>
      <c r="C99" s="383"/>
      <c r="D99" s="546" t="s">
        <v>361</v>
      </c>
      <c r="E99" s="360" t="s">
        <v>19</v>
      </c>
      <c r="F99" s="364" t="s">
        <v>47</v>
      </c>
      <c r="G99" s="365">
        <v>2</v>
      </c>
      <c r="H99" s="361" t="s">
        <v>56</v>
      </c>
      <c r="I99" s="30">
        <v>2</v>
      </c>
      <c r="J99" s="893"/>
      <c r="K99" s="168">
        <f t="shared" si="5"/>
        <v>0</v>
      </c>
    </row>
    <row r="100" spans="1:11" ht="12.75" customHeight="1">
      <c r="A100" s="358"/>
      <c r="B100" s="526" t="s">
        <v>53</v>
      </c>
      <c r="C100" s="527"/>
      <c r="D100" s="359" t="s">
        <v>349</v>
      </c>
      <c r="E100" s="360"/>
      <c r="F100" s="364" t="s">
        <v>47</v>
      </c>
      <c r="G100" s="365">
        <v>2</v>
      </c>
      <c r="H100" s="361" t="s">
        <v>56</v>
      </c>
      <c r="I100" s="30">
        <v>2</v>
      </c>
      <c r="J100" s="893"/>
      <c r="K100" s="168">
        <f t="shared" si="5"/>
        <v>0</v>
      </c>
    </row>
    <row r="101" spans="1:11" ht="12.75" customHeight="1">
      <c r="A101" s="358"/>
      <c r="B101" s="390" t="s">
        <v>54</v>
      </c>
      <c r="C101" s="383"/>
      <c r="D101" s="359" t="s">
        <v>323</v>
      </c>
      <c r="E101" s="391" t="s">
        <v>19</v>
      </c>
      <c r="F101" s="364" t="s">
        <v>47</v>
      </c>
      <c r="G101" s="365">
        <v>2</v>
      </c>
      <c r="H101" s="392" t="s">
        <v>56</v>
      </c>
      <c r="I101" s="393">
        <v>2</v>
      </c>
      <c r="J101" s="893"/>
      <c r="K101" s="168">
        <f t="shared" si="5"/>
        <v>0</v>
      </c>
    </row>
    <row r="102" spans="1:11" ht="17.25" customHeight="1" thickBot="1">
      <c r="A102" s="252" t="s">
        <v>365</v>
      </c>
      <c r="B102" s="748" t="s">
        <v>75</v>
      </c>
      <c r="C102" s="749"/>
      <c r="D102" s="793" t="s">
        <v>63</v>
      </c>
      <c r="E102" s="178" t="s">
        <v>28</v>
      </c>
      <c r="F102" s="73" t="s">
        <v>85</v>
      </c>
      <c r="G102" s="73"/>
      <c r="H102" s="182"/>
      <c r="I102" s="166">
        <v>1</v>
      </c>
      <c r="J102" s="892"/>
      <c r="K102" s="530">
        <f t="shared" ref="K102" si="6">+J102*I102</f>
        <v>0</v>
      </c>
    </row>
    <row r="103" spans="1:11" ht="17.25" customHeight="1" thickBot="1">
      <c r="A103" s="257" t="s">
        <v>366</v>
      </c>
      <c r="B103" s="791" t="s">
        <v>76</v>
      </c>
      <c r="C103" s="792"/>
      <c r="D103" s="794" t="s">
        <v>63</v>
      </c>
      <c r="E103" s="90" t="s">
        <v>28</v>
      </c>
      <c r="F103" s="80" t="s">
        <v>85</v>
      </c>
      <c r="G103" s="80"/>
      <c r="H103" s="165"/>
      <c r="I103" s="166">
        <v>1</v>
      </c>
      <c r="J103" s="892"/>
      <c r="K103" s="530">
        <f t="shared" si="5"/>
        <v>0</v>
      </c>
    </row>
    <row r="104" spans="1:11" ht="17.25" customHeight="1" thickBot="1">
      <c r="A104" s="366"/>
      <c r="B104" s="14"/>
      <c r="C104" s="14"/>
      <c r="D104" s="15"/>
      <c r="E104" s="15"/>
      <c r="F104" s="405" t="s">
        <v>94</v>
      </c>
      <c r="G104" s="1037" t="s">
        <v>790</v>
      </c>
      <c r="H104" s="1035"/>
      <c r="I104" s="1035"/>
      <c r="J104" s="1036"/>
      <c r="K104" s="171">
        <f>SUM(K94:K103)</f>
        <v>0</v>
      </c>
    </row>
    <row r="105" spans="1:11" ht="24.75" customHeight="1">
      <c r="A105" s="366"/>
      <c r="B105" s="14"/>
      <c r="C105" s="14"/>
      <c r="D105" s="15"/>
      <c r="E105" s="15"/>
      <c r="F105" s="15"/>
      <c r="G105" s="297"/>
      <c r="H105" s="297"/>
      <c r="I105" s="297"/>
      <c r="J105" s="297"/>
      <c r="K105" s="367"/>
    </row>
    <row r="106" spans="1:11" ht="16.5" customHeight="1">
      <c r="A106" s="398" t="s">
        <v>301</v>
      </c>
      <c r="B106" s="149"/>
      <c r="C106" s="399"/>
      <c r="D106" s="400"/>
      <c r="E106" s="400"/>
      <c r="F106" s="400"/>
      <c r="G106" s="400"/>
      <c r="H106" s="152"/>
      <c r="I106" s="155"/>
      <c r="J106" s="154"/>
      <c r="K106" s="154"/>
    </row>
    <row r="107" spans="1:11" ht="13.5" thickBot="1">
      <c r="A107" s="369"/>
      <c r="B107" s="13"/>
      <c r="C107" s="368"/>
      <c r="D107" s="247"/>
      <c r="E107" s="247"/>
      <c r="F107" s="370"/>
      <c r="G107" s="370"/>
      <c r="H107" s="301"/>
      <c r="I107" s="302"/>
      <c r="J107" s="371"/>
      <c r="K107" s="371"/>
    </row>
    <row r="108" spans="1:11" ht="24.75" customHeight="1">
      <c r="A108" s="940" t="s">
        <v>31</v>
      </c>
      <c r="B108" s="944" t="s">
        <v>30</v>
      </c>
      <c r="C108" s="942" t="s">
        <v>0</v>
      </c>
      <c r="D108" s="942" t="s">
        <v>11</v>
      </c>
      <c r="E108" s="944" t="s">
        <v>12</v>
      </c>
      <c r="F108" s="966" t="s">
        <v>35</v>
      </c>
      <c r="G108" s="967"/>
      <c r="H108" s="933" t="s">
        <v>37</v>
      </c>
      <c r="I108" s="934"/>
      <c r="J108" s="968" t="s">
        <v>38</v>
      </c>
      <c r="K108" s="969"/>
    </row>
    <row r="109" spans="1:11" ht="24.75" customHeight="1" thickBot="1">
      <c r="A109" s="1038"/>
      <c r="B109" s="945"/>
      <c r="C109" s="943"/>
      <c r="D109" s="943"/>
      <c r="E109" s="945"/>
      <c r="F109" s="139" t="s">
        <v>36</v>
      </c>
      <c r="G109" s="140" t="s">
        <v>34</v>
      </c>
      <c r="H109" s="116" t="s">
        <v>39</v>
      </c>
      <c r="I109" s="303" t="s">
        <v>40</v>
      </c>
      <c r="J109" s="105" t="s">
        <v>81</v>
      </c>
      <c r="K109" s="304" t="s">
        <v>41</v>
      </c>
    </row>
    <row r="110" spans="1:11" ht="15" customHeight="1">
      <c r="A110" s="372" t="s">
        <v>82</v>
      </c>
      <c r="B110" s="373" t="s">
        <v>10</v>
      </c>
      <c r="C110" s="374"/>
      <c r="D110" s="375"/>
      <c r="E110" s="375"/>
      <c r="F110" s="375"/>
      <c r="G110" s="375"/>
      <c r="H110" s="376"/>
      <c r="I110" s="280"/>
      <c r="J110" s="305"/>
      <c r="K110" s="377"/>
    </row>
    <row r="111" spans="1:11" ht="30.75" customHeight="1">
      <c r="A111" s="378"/>
      <c r="B111" s="379" t="s">
        <v>77</v>
      </c>
      <c r="C111" s="380"/>
      <c r="D111" s="245" t="s">
        <v>78</v>
      </c>
      <c r="E111" s="245" t="s">
        <v>19</v>
      </c>
      <c r="F111" s="245" t="s">
        <v>372</v>
      </c>
      <c r="G111" s="245">
        <v>9000</v>
      </c>
      <c r="H111" s="381"/>
      <c r="I111" s="30">
        <v>30</v>
      </c>
      <c r="J111" s="894"/>
      <c r="K111" s="530">
        <f t="shared" ref="K111:K113" si="7">+J111*I111</f>
        <v>0</v>
      </c>
    </row>
    <row r="112" spans="1:11" ht="20.45" customHeight="1">
      <c r="A112" s="717" t="s">
        <v>302</v>
      </c>
      <c r="B112" s="748" t="s">
        <v>75</v>
      </c>
      <c r="C112" s="749"/>
      <c r="D112" s="718" t="s">
        <v>63</v>
      </c>
      <c r="E112" s="77" t="s">
        <v>28</v>
      </c>
      <c r="F112" s="74"/>
      <c r="G112" s="74"/>
      <c r="H112" s="162"/>
      <c r="I112" s="462">
        <v>2</v>
      </c>
      <c r="J112" s="894"/>
      <c r="K112" s="530">
        <f t="shared" si="7"/>
        <v>0</v>
      </c>
    </row>
    <row r="113" spans="1:11" ht="21.6" customHeight="1" thickBot="1">
      <c r="A113" s="721" t="s">
        <v>303</v>
      </c>
      <c r="B113" s="791" t="s">
        <v>76</v>
      </c>
      <c r="C113" s="792"/>
      <c r="D113" s="722" t="s">
        <v>63</v>
      </c>
      <c r="E113" s="726" t="s">
        <v>28</v>
      </c>
      <c r="F113" s="723"/>
      <c r="G113" s="723"/>
      <c r="H113" s="724"/>
      <c r="I113" s="720">
        <v>1</v>
      </c>
      <c r="J113" s="895"/>
      <c r="K113" s="725">
        <f t="shared" si="7"/>
        <v>0</v>
      </c>
    </row>
    <row r="114" spans="1:11" ht="31.5" customHeight="1" thickBot="1">
      <c r="A114" s="384"/>
      <c r="B114" s="13"/>
      <c r="C114" s="92"/>
      <c r="D114" s="93"/>
      <c r="E114" s="93"/>
      <c r="F114" s="385" t="s">
        <v>94</v>
      </c>
      <c r="G114" s="1053" t="str">
        <f>+A106</f>
        <v>4.7 KONTROLA VAROVANJA IN ZAŠČITE GRADBENE JAME - DEBELOSTENSKA DIAFRAGMA</v>
      </c>
      <c r="H114" s="1054"/>
      <c r="I114" s="1054"/>
      <c r="J114" s="1055"/>
      <c r="K114" s="386">
        <f>SUM(K111:K112)</f>
        <v>0</v>
      </c>
    </row>
    <row r="115" spans="1:11">
      <c r="A115" s="94"/>
      <c r="B115" s="17"/>
      <c r="C115" s="63"/>
      <c r="D115" s="64"/>
      <c r="E115" s="64"/>
      <c r="F115" s="64"/>
      <c r="G115" s="147"/>
      <c r="H115" s="147"/>
      <c r="I115" s="147"/>
      <c r="J115" s="147"/>
      <c r="K115" s="174"/>
    </row>
    <row r="116" spans="1:11" ht="21.75" customHeight="1">
      <c r="A116" s="148" t="s">
        <v>383</v>
      </c>
      <c r="B116" s="149"/>
      <c r="C116" s="150"/>
      <c r="D116" s="151"/>
      <c r="E116" s="151"/>
      <c r="F116" s="151"/>
      <c r="G116" s="151"/>
      <c r="H116" s="152"/>
      <c r="I116" s="153"/>
      <c r="J116" s="154"/>
      <c r="K116" s="154"/>
    </row>
    <row r="117" spans="1:11" ht="13.5" thickBot="1">
      <c r="A117" s="83"/>
      <c r="B117" s="84"/>
      <c r="C117" s="85"/>
      <c r="D117" s="86"/>
      <c r="E117" s="87"/>
      <c r="F117" s="64"/>
      <c r="G117" s="147"/>
      <c r="H117" s="147"/>
      <c r="I117" s="147"/>
      <c r="J117" s="147"/>
      <c r="K117" s="174"/>
    </row>
    <row r="118" spans="1:11" ht="13.9" customHeight="1">
      <c r="A118" s="940" t="s">
        <v>31</v>
      </c>
      <c r="B118" s="944" t="s">
        <v>30</v>
      </c>
      <c r="C118" s="942" t="s">
        <v>0</v>
      </c>
      <c r="D118" s="942" t="s">
        <v>11</v>
      </c>
      <c r="E118" s="944" t="s">
        <v>12</v>
      </c>
      <c r="F118" s="946" t="s">
        <v>35</v>
      </c>
      <c r="G118" s="947"/>
      <c r="H118" s="933" t="s">
        <v>37</v>
      </c>
      <c r="I118" s="934"/>
      <c r="J118" s="935" t="s">
        <v>38</v>
      </c>
      <c r="K118" s="936"/>
    </row>
    <row r="119" spans="1:11" ht="27" customHeight="1" thickBot="1">
      <c r="A119" s="1038"/>
      <c r="B119" s="945"/>
      <c r="C119" s="943"/>
      <c r="D119" s="943"/>
      <c r="E119" s="945"/>
      <c r="F119" s="139" t="s">
        <v>36</v>
      </c>
      <c r="G119" s="140" t="s">
        <v>34</v>
      </c>
      <c r="H119" s="116" t="s">
        <v>39</v>
      </c>
      <c r="I119" s="104" t="s">
        <v>40</v>
      </c>
      <c r="J119" s="105" t="s">
        <v>81</v>
      </c>
      <c r="K119" s="142" t="s">
        <v>41</v>
      </c>
    </row>
    <row r="120" spans="1:11" ht="15">
      <c r="A120" s="5" t="s">
        <v>384</v>
      </c>
      <c r="B120" s="69" t="s">
        <v>225</v>
      </c>
      <c r="C120" s="70"/>
      <c r="D120" s="88"/>
      <c r="E120" s="89"/>
      <c r="F120" s="178"/>
      <c r="G120" s="176"/>
      <c r="H120" s="179"/>
      <c r="I120" s="180"/>
      <c r="J120" s="896"/>
      <c r="K120" s="181"/>
    </row>
    <row r="121" spans="1:11" ht="15">
      <c r="A121" s="269"/>
      <c r="B121" s="396" t="s">
        <v>226</v>
      </c>
      <c r="C121" s="394"/>
      <c r="D121" s="271" t="s">
        <v>227</v>
      </c>
      <c r="E121" s="74" t="s">
        <v>19</v>
      </c>
      <c r="F121" s="74"/>
      <c r="G121" s="177"/>
      <c r="H121" s="162"/>
      <c r="I121" s="163">
        <v>2</v>
      </c>
      <c r="J121" s="891"/>
      <c r="K121" s="168">
        <f t="shared" ref="K121:K123" si="8">+J121*I121</f>
        <v>0</v>
      </c>
    </row>
    <row r="122" spans="1:11" ht="15">
      <c r="A122" s="269"/>
      <c r="B122" s="395" t="s">
        <v>228</v>
      </c>
      <c r="C122" s="270"/>
      <c r="D122" s="271" t="s">
        <v>217</v>
      </c>
      <c r="E122" s="74" t="s">
        <v>19</v>
      </c>
      <c r="F122" s="74"/>
      <c r="G122" s="177"/>
      <c r="H122" s="162"/>
      <c r="I122" s="163">
        <v>2</v>
      </c>
      <c r="J122" s="891"/>
      <c r="K122" s="168">
        <f t="shared" si="8"/>
        <v>0</v>
      </c>
    </row>
    <row r="123" spans="1:11" ht="13.5" thickBot="1">
      <c r="A123" s="290"/>
      <c r="B123" s="509" t="s">
        <v>229</v>
      </c>
      <c r="C123" s="510"/>
      <c r="D123" s="275" t="s">
        <v>219</v>
      </c>
      <c r="E123" s="80" t="s">
        <v>19</v>
      </c>
      <c r="F123" s="106"/>
      <c r="G123" s="106"/>
      <c r="H123" s="106"/>
      <c r="I123" s="111">
        <v>2</v>
      </c>
      <c r="J123" s="891"/>
      <c r="K123" s="168">
        <f t="shared" si="8"/>
        <v>0</v>
      </c>
    </row>
    <row r="124" spans="1:11" ht="13.9" customHeight="1" thickBot="1">
      <c r="A124" s="91"/>
      <c r="B124" s="13"/>
      <c r="C124" s="92"/>
      <c r="D124" s="93"/>
      <c r="E124" s="64"/>
      <c r="F124" s="190" t="s">
        <v>94</v>
      </c>
      <c r="G124" s="959" t="str">
        <f>+A116</f>
        <v>4.8 DRENAŽNE CEVI</v>
      </c>
      <c r="H124" s="960"/>
      <c r="I124" s="960"/>
      <c r="J124" s="961"/>
      <c r="K124" s="171">
        <f>SUM(K120:K123)</f>
        <v>0</v>
      </c>
    </row>
    <row r="125" spans="1:11" ht="13.9" customHeight="1">
      <c r="A125" s="91"/>
      <c r="B125" s="13"/>
      <c r="C125" s="92"/>
      <c r="D125" s="93"/>
      <c r="E125" s="93"/>
      <c r="F125" s="589"/>
      <c r="G125" s="297"/>
      <c r="H125" s="297"/>
      <c r="I125" s="297"/>
      <c r="J125" s="297"/>
      <c r="K125" s="553"/>
    </row>
    <row r="126" spans="1:11" ht="13.9" customHeight="1">
      <c r="A126" s="91"/>
      <c r="B126" s="13"/>
      <c r="C126" s="92"/>
      <c r="D126" s="93"/>
      <c r="E126" s="93"/>
      <c r="F126" s="589"/>
      <c r="G126" s="297"/>
      <c r="H126" s="297"/>
      <c r="I126" s="297"/>
      <c r="J126" s="297"/>
      <c r="K126" s="553"/>
    </row>
    <row r="127" spans="1:11" s="154" customFormat="1" ht="21.75" customHeight="1">
      <c r="A127" s="148" t="s">
        <v>650</v>
      </c>
      <c r="B127" s="573"/>
      <c r="C127" s="574"/>
      <c r="D127" s="575"/>
      <c r="E127" s="575"/>
      <c r="F127" s="575"/>
      <c r="G127" s="575"/>
      <c r="H127" s="576"/>
      <c r="I127" s="577"/>
      <c r="J127" s="470"/>
      <c r="K127" s="470"/>
    </row>
    <row r="128" spans="1:11" ht="13.9" customHeight="1">
      <c r="A128" s="677"/>
      <c r="B128" s="369"/>
      <c r="C128" s="678" t="s">
        <v>749</v>
      </c>
      <c r="D128" s="678"/>
      <c r="E128" s="679">
        <v>3500</v>
      </c>
      <c r="F128" s="680" t="s">
        <v>372</v>
      </c>
      <c r="G128" s="673"/>
      <c r="H128" s="674"/>
      <c r="I128" s="675"/>
      <c r="J128" s="676"/>
      <c r="K128" s="676"/>
    </row>
    <row r="129" spans="1:11" ht="13.9" customHeight="1">
      <c r="A129" s="677"/>
      <c r="B129" s="369"/>
      <c r="C129" s="681" t="s">
        <v>750</v>
      </c>
      <c r="D129" s="682"/>
      <c r="E129" s="679">
        <v>10000</v>
      </c>
      <c r="F129" s="680" t="s">
        <v>372</v>
      </c>
      <c r="G129" s="673"/>
      <c r="H129" s="674"/>
      <c r="I129" s="675"/>
      <c r="J129" s="676"/>
      <c r="K129" s="676"/>
    </row>
    <row r="130" spans="1:11" ht="13.9" customHeight="1">
      <c r="A130" s="677"/>
      <c r="B130" s="369"/>
      <c r="C130" s="683" t="s">
        <v>751</v>
      </c>
      <c r="D130" s="684"/>
      <c r="E130" s="685">
        <v>7000</v>
      </c>
      <c r="F130" s="680" t="s">
        <v>372</v>
      </c>
      <c r="G130" s="673"/>
      <c r="H130" s="674"/>
      <c r="I130" s="675"/>
      <c r="J130" s="676"/>
      <c r="K130" s="676"/>
    </row>
    <row r="131" spans="1:11" ht="13.9" customHeight="1">
      <c r="A131" s="677"/>
      <c r="B131" s="369"/>
      <c r="C131" s="686" t="s">
        <v>752</v>
      </c>
      <c r="D131" s="687"/>
      <c r="E131" s="685">
        <v>1000</v>
      </c>
      <c r="F131" s="680" t="s">
        <v>372</v>
      </c>
      <c r="G131" s="673"/>
      <c r="H131" s="674"/>
      <c r="I131" s="675"/>
      <c r="J131" s="676"/>
      <c r="K131" s="676"/>
    </row>
    <row r="132" spans="1:11" ht="13.9" customHeight="1" thickBot="1">
      <c r="A132" s="91"/>
      <c r="B132" s="13"/>
      <c r="C132" s="92"/>
      <c r="D132" s="93"/>
      <c r="E132" s="93"/>
      <c r="F132" s="93"/>
      <c r="G132" s="297"/>
      <c r="H132" s="297"/>
      <c r="I132" s="297"/>
      <c r="J132" s="297"/>
      <c r="K132" s="298"/>
    </row>
    <row r="133" spans="1:11" ht="13.9" customHeight="1">
      <c r="A133" s="1005" t="s">
        <v>31</v>
      </c>
      <c r="B133" s="1001" t="s">
        <v>30</v>
      </c>
      <c r="C133" s="999" t="s">
        <v>0</v>
      </c>
      <c r="D133" s="999" t="s">
        <v>11</v>
      </c>
      <c r="E133" s="1001" t="s">
        <v>12</v>
      </c>
      <c r="F133" s="946" t="s">
        <v>35</v>
      </c>
      <c r="G133" s="947"/>
      <c r="H133" s="1003" t="s">
        <v>37</v>
      </c>
      <c r="I133" s="1004"/>
      <c r="J133" s="997" t="s">
        <v>38</v>
      </c>
      <c r="K133" s="998"/>
    </row>
    <row r="134" spans="1:11" ht="27" customHeight="1" thickBot="1">
      <c r="A134" s="941"/>
      <c r="B134" s="989"/>
      <c r="C134" s="1000"/>
      <c r="D134" s="1000"/>
      <c r="E134" s="1002"/>
      <c r="F134" s="554" t="s">
        <v>36</v>
      </c>
      <c r="G134" s="555" t="s">
        <v>34</v>
      </c>
      <c r="H134" s="556" t="s">
        <v>39</v>
      </c>
      <c r="I134" s="104" t="s">
        <v>40</v>
      </c>
      <c r="J134" s="557" t="s">
        <v>81</v>
      </c>
      <c r="K134" s="486" t="s">
        <v>41</v>
      </c>
    </row>
    <row r="135" spans="1:11" ht="15" customHeight="1">
      <c r="A135" s="558" t="s">
        <v>652</v>
      </c>
      <c r="B135" s="559" t="s">
        <v>415</v>
      </c>
      <c r="C135" s="578"/>
      <c r="D135" s="560"/>
      <c r="E135" s="560"/>
      <c r="F135" s="561"/>
      <c r="G135" s="562"/>
      <c r="H135" s="563"/>
      <c r="I135" s="564"/>
      <c r="J135" s="487"/>
      <c r="K135" s="475"/>
    </row>
    <row r="136" spans="1:11" ht="28.5" customHeight="1">
      <c r="A136" s="583" t="s">
        <v>653</v>
      </c>
      <c r="B136" s="1039" t="s">
        <v>388</v>
      </c>
      <c r="C136" s="1040"/>
      <c r="D136" s="795" t="s">
        <v>389</v>
      </c>
      <c r="E136" s="796" t="s">
        <v>28</v>
      </c>
      <c r="F136" s="796" t="s">
        <v>85</v>
      </c>
      <c r="G136" s="797"/>
      <c r="H136" s="568" t="s">
        <v>110</v>
      </c>
      <c r="I136" s="582">
        <v>5</v>
      </c>
      <c r="J136" s="897"/>
      <c r="K136" s="778">
        <f>+I136*J136</f>
        <v>0</v>
      </c>
    </row>
    <row r="137" spans="1:11" ht="17.25" customHeight="1">
      <c r="A137" s="583" t="s">
        <v>654</v>
      </c>
      <c r="B137" s="1039" t="s">
        <v>519</v>
      </c>
      <c r="C137" s="1040"/>
      <c r="D137" s="795" t="s">
        <v>63</v>
      </c>
      <c r="E137" s="796" t="s">
        <v>28</v>
      </c>
      <c r="F137" s="796" t="s">
        <v>45</v>
      </c>
      <c r="G137" s="797"/>
      <c r="H137" s="568" t="s">
        <v>48</v>
      </c>
      <c r="I137" s="582">
        <v>4</v>
      </c>
      <c r="J137" s="897"/>
      <c r="K137" s="778">
        <f>+I137*J137</f>
        <v>0</v>
      </c>
    </row>
    <row r="138" spans="1:11" ht="58.5" customHeight="1">
      <c r="A138" s="583" t="s">
        <v>655</v>
      </c>
      <c r="B138" s="1006" t="s">
        <v>518</v>
      </c>
      <c r="C138" s="1008"/>
      <c r="D138" s="566" t="s">
        <v>63</v>
      </c>
      <c r="E138" s="567" t="s">
        <v>28</v>
      </c>
      <c r="F138" s="567" t="s">
        <v>88</v>
      </c>
      <c r="G138" s="581"/>
      <c r="H138" s="581" t="s">
        <v>420</v>
      </c>
      <c r="I138" s="581">
        <v>10</v>
      </c>
      <c r="J138" s="868"/>
      <c r="K138" s="741">
        <f>+I138*J138</f>
        <v>0</v>
      </c>
    </row>
    <row r="139" spans="1:11" ht="13.9" customHeight="1">
      <c r="A139" s="467" t="s">
        <v>656</v>
      </c>
      <c r="B139" s="615" t="s">
        <v>393</v>
      </c>
      <c r="C139" s="525"/>
      <c r="D139" s="616"/>
      <c r="E139" s="617"/>
      <c r="F139" s="293"/>
      <c r="G139" s="293"/>
      <c r="H139" s="293"/>
      <c r="I139" s="618"/>
      <c r="J139" s="898"/>
      <c r="K139" s="619"/>
    </row>
    <row r="140" spans="1:11" ht="13.9" customHeight="1">
      <c r="A140" s="269" t="s">
        <v>657</v>
      </c>
      <c r="B140" s="620" t="s">
        <v>395</v>
      </c>
      <c r="C140" s="525"/>
      <c r="D140" s="616" t="s">
        <v>396</v>
      </c>
      <c r="E140" s="617" t="s">
        <v>14</v>
      </c>
      <c r="F140" s="621"/>
      <c r="G140" s="618"/>
      <c r="H140" s="618" t="s">
        <v>419</v>
      </c>
      <c r="I140" s="618">
        <v>150</v>
      </c>
      <c r="J140" s="898"/>
      <c r="K140" s="619">
        <f t="shared" ref="K140:K191" si="9">+I140*J140</f>
        <v>0</v>
      </c>
    </row>
    <row r="141" spans="1:11" ht="13.9" customHeight="1">
      <c r="A141" s="269" t="s">
        <v>658</v>
      </c>
      <c r="B141" s="620" t="s">
        <v>398</v>
      </c>
      <c r="C141" s="525"/>
      <c r="D141" s="616" t="s">
        <v>399</v>
      </c>
      <c r="E141" s="617" t="s">
        <v>14</v>
      </c>
      <c r="F141" s="621"/>
      <c r="G141" s="622"/>
      <c r="H141" s="609" t="s">
        <v>434</v>
      </c>
      <c r="I141" s="618">
        <v>150</v>
      </c>
      <c r="J141" s="898"/>
      <c r="K141" s="619">
        <f t="shared" si="9"/>
        <v>0</v>
      </c>
    </row>
    <row r="142" spans="1:11" ht="13.9" customHeight="1">
      <c r="A142" s="269" t="s">
        <v>659</v>
      </c>
      <c r="B142" s="620" t="s">
        <v>504</v>
      </c>
      <c r="C142" s="525"/>
      <c r="D142" s="616" t="s">
        <v>548</v>
      </c>
      <c r="E142" s="617" t="s">
        <v>14</v>
      </c>
      <c r="F142" s="621"/>
      <c r="G142" s="622"/>
      <c r="H142" s="609" t="s">
        <v>434</v>
      </c>
      <c r="I142" s="618">
        <v>130</v>
      </c>
      <c r="J142" s="898"/>
      <c r="K142" s="619">
        <f t="shared" si="9"/>
        <v>0</v>
      </c>
    </row>
    <row r="143" spans="1:11" ht="13.9" customHeight="1">
      <c r="A143" s="269" t="s">
        <v>660</v>
      </c>
      <c r="B143" s="620" t="s">
        <v>511</v>
      </c>
      <c r="C143" s="525"/>
      <c r="D143" s="616" t="s">
        <v>401</v>
      </c>
      <c r="E143" s="617" t="s">
        <v>14</v>
      </c>
      <c r="F143" s="621"/>
      <c r="G143" s="622"/>
      <c r="H143" s="609" t="s">
        <v>434</v>
      </c>
      <c r="I143" s="618">
        <v>150</v>
      </c>
      <c r="J143" s="898"/>
      <c r="K143" s="619">
        <f t="shared" si="9"/>
        <v>0</v>
      </c>
    </row>
    <row r="144" spans="1:11" ht="13.9" customHeight="1">
      <c r="A144" s="269" t="s">
        <v>661</v>
      </c>
      <c r="B144" s="620" t="s">
        <v>402</v>
      </c>
      <c r="C144" s="525"/>
      <c r="D144" s="616" t="s">
        <v>403</v>
      </c>
      <c r="E144" s="617" t="s">
        <v>14</v>
      </c>
      <c r="F144" s="621"/>
      <c r="G144" s="622"/>
      <c r="H144" s="609" t="s">
        <v>434</v>
      </c>
      <c r="I144" s="618">
        <v>150</v>
      </c>
      <c r="J144" s="898"/>
      <c r="K144" s="619">
        <f t="shared" si="9"/>
        <v>0</v>
      </c>
    </row>
    <row r="145" spans="1:11" ht="13.9" customHeight="1">
      <c r="A145" s="269" t="s">
        <v>662</v>
      </c>
      <c r="B145" s="620" t="s">
        <v>505</v>
      </c>
      <c r="C145" s="525"/>
      <c r="D145" s="616" t="s">
        <v>529</v>
      </c>
      <c r="E145" s="617" t="s">
        <v>14</v>
      </c>
      <c r="F145" s="621"/>
      <c r="G145" s="622"/>
      <c r="H145" s="609" t="s">
        <v>434</v>
      </c>
      <c r="I145" s="618">
        <v>30</v>
      </c>
      <c r="J145" s="898"/>
      <c r="K145" s="619">
        <f t="shared" si="9"/>
        <v>0</v>
      </c>
    </row>
    <row r="146" spans="1:11" ht="13.9" customHeight="1">
      <c r="A146" s="269" t="s">
        <v>663</v>
      </c>
      <c r="B146" s="620" t="s">
        <v>506</v>
      </c>
      <c r="C146" s="525"/>
      <c r="D146" s="616" t="s">
        <v>396</v>
      </c>
      <c r="E146" s="617" t="s">
        <v>19</v>
      </c>
      <c r="F146" s="621"/>
      <c r="G146" s="622"/>
      <c r="H146" s="609" t="s">
        <v>434</v>
      </c>
      <c r="I146" s="618">
        <v>150</v>
      </c>
      <c r="J146" s="898"/>
      <c r="K146" s="619">
        <f t="shared" si="9"/>
        <v>0</v>
      </c>
    </row>
    <row r="147" spans="1:11" ht="13.9" customHeight="1">
      <c r="A147" s="269" t="s">
        <v>664</v>
      </c>
      <c r="B147" s="620" t="s">
        <v>535</v>
      </c>
      <c r="C147" s="525"/>
      <c r="D147" s="616" t="s">
        <v>530</v>
      </c>
      <c r="E147" s="617" t="s">
        <v>19</v>
      </c>
      <c r="F147" s="621"/>
      <c r="G147" s="622"/>
      <c r="H147" s="609" t="s">
        <v>434</v>
      </c>
      <c r="I147" s="618">
        <v>2</v>
      </c>
      <c r="J147" s="898"/>
      <c r="K147" s="619">
        <f t="shared" si="9"/>
        <v>0</v>
      </c>
    </row>
    <row r="148" spans="1:11" ht="26.45" customHeight="1">
      <c r="A148" s="269" t="s">
        <v>665</v>
      </c>
      <c r="B148" s="1041" t="s">
        <v>534</v>
      </c>
      <c r="C148" s="1042"/>
      <c r="D148" s="616" t="s">
        <v>536</v>
      </c>
      <c r="E148" s="617" t="s">
        <v>28</v>
      </c>
      <c r="F148" s="621"/>
      <c r="G148" s="622"/>
      <c r="H148" s="609" t="s">
        <v>434</v>
      </c>
      <c r="I148" s="618">
        <v>5</v>
      </c>
      <c r="J148" s="898"/>
      <c r="K148" s="619">
        <f t="shared" si="9"/>
        <v>0</v>
      </c>
    </row>
    <row r="149" spans="1:11" ht="13.9" customHeight="1">
      <c r="A149" s="269" t="s">
        <v>666</v>
      </c>
      <c r="B149" s="620" t="s">
        <v>532</v>
      </c>
      <c r="C149" s="525"/>
      <c r="D149" s="616"/>
      <c r="E149" s="617" t="s">
        <v>28</v>
      </c>
      <c r="F149" s="621"/>
      <c r="G149" s="622"/>
      <c r="H149" s="609" t="s">
        <v>434</v>
      </c>
      <c r="I149" s="618">
        <v>4</v>
      </c>
      <c r="J149" s="898"/>
      <c r="K149" s="619">
        <f t="shared" si="9"/>
        <v>0</v>
      </c>
    </row>
    <row r="150" spans="1:11" ht="13.9" customHeight="1">
      <c r="A150" s="269" t="s">
        <v>667</v>
      </c>
      <c r="B150" s="620" t="s">
        <v>533</v>
      </c>
      <c r="C150" s="525"/>
      <c r="D150" s="616"/>
      <c r="E150" s="617" t="s">
        <v>28</v>
      </c>
      <c r="F150" s="621"/>
      <c r="G150" s="622"/>
      <c r="H150" s="609" t="s">
        <v>434</v>
      </c>
      <c r="I150" s="618">
        <v>4</v>
      </c>
      <c r="J150" s="898"/>
      <c r="K150" s="619">
        <f t="shared" si="9"/>
        <v>0</v>
      </c>
    </row>
    <row r="151" spans="1:11" ht="13.9" customHeight="1">
      <c r="A151" s="269" t="s">
        <v>668</v>
      </c>
      <c r="B151" s="620" t="s">
        <v>531</v>
      </c>
      <c r="C151" s="525"/>
      <c r="D151" s="616"/>
      <c r="E151" s="617" t="s">
        <v>28</v>
      </c>
      <c r="F151" s="621"/>
      <c r="G151" s="622"/>
      <c r="H151" s="609" t="s">
        <v>434</v>
      </c>
      <c r="I151" s="618">
        <v>5</v>
      </c>
      <c r="J151" s="898"/>
      <c r="K151" s="619">
        <f t="shared" ref="K151" si="10">+I151*J151</f>
        <v>0</v>
      </c>
    </row>
    <row r="152" spans="1:11" ht="23.25" customHeight="1">
      <c r="A152" s="798" t="s">
        <v>669</v>
      </c>
      <c r="B152" s="1061" t="s">
        <v>405</v>
      </c>
      <c r="C152" s="1062"/>
      <c r="D152" s="799"/>
      <c r="E152" s="800"/>
      <c r="F152" s="801"/>
      <c r="G152" s="801"/>
      <c r="H152" s="801"/>
      <c r="I152" s="801"/>
      <c r="J152" s="899"/>
      <c r="K152" s="802"/>
    </row>
    <row r="153" spans="1:11" ht="13.9" customHeight="1">
      <c r="A153" s="269" t="s">
        <v>670</v>
      </c>
      <c r="B153" s="620" t="s">
        <v>512</v>
      </c>
      <c r="C153" s="525"/>
      <c r="D153" s="616" t="s">
        <v>406</v>
      </c>
      <c r="E153" s="617" t="s">
        <v>14</v>
      </c>
      <c r="F153" s="293"/>
      <c r="G153" s="623"/>
      <c r="H153" s="609" t="s">
        <v>434</v>
      </c>
      <c r="I153" s="618">
        <v>60</v>
      </c>
      <c r="J153" s="898"/>
      <c r="K153" s="619">
        <f t="shared" si="9"/>
        <v>0</v>
      </c>
    </row>
    <row r="154" spans="1:11" ht="13.9" customHeight="1">
      <c r="A154" s="269" t="s">
        <v>671</v>
      </c>
      <c r="B154" s="620" t="s">
        <v>513</v>
      </c>
      <c r="C154" s="525"/>
      <c r="D154" s="616" t="s">
        <v>406</v>
      </c>
      <c r="E154" s="617" t="s">
        <v>14</v>
      </c>
      <c r="F154" s="621"/>
      <c r="G154" s="622"/>
      <c r="H154" s="609" t="s">
        <v>434</v>
      </c>
      <c r="I154" s="618">
        <v>60</v>
      </c>
      <c r="J154" s="898"/>
      <c r="K154" s="619">
        <f t="shared" si="9"/>
        <v>0</v>
      </c>
    </row>
    <row r="155" spans="1:11" ht="13.9" customHeight="1">
      <c r="A155" s="269" t="s">
        <v>672</v>
      </c>
      <c r="B155" s="620" t="s">
        <v>514</v>
      </c>
      <c r="C155" s="525"/>
      <c r="D155" s="616" t="s">
        <v>406</v>
      </c>
      <c r="E155" s="617" t="s">
        <v>14</v>
      </c>
      <c r="F155" s="621"/>
      <c r="G155" s="622"/>
      <c r="H155" s="609" t="s">
        <v>434</v>
      </c>
      <c r="I155" s="618">
        <v>100</v>
      </c>
      <c r="J155" s="898"/>
      <c r="K155" s="619">
        <f t="shared" si="9"/>
        <v>0</v>
      </c>
    </row>
    <row r="156" spans="1:11" ht="13.9" customHeight="1">
      <c r="A156" s="269" t="s">
        <v>673</v>
      </c>
      <c r="B156" s="620" t="s">
        <v>515</v>
      </c>
      <c r="C156" s="525"/>
      <c r="D156" s="616" t="s">
        <v>406</v>
      </c>
      <c r="E156" s="617" t="s">
        <v>14</v>
      </c>
      <c r="F156" s="621"/>
      <c r="G156" s="622"/>
      <c r="H156" s="609" t="s">
        <v>434</v>
      </c>
      <c r="I156" s="618">
        <v>100</v>
      </c>
      <c r="J156" s="898"/>
      <c r="K156" s="619">
        <f t="shared" si="9"/>
        <v>0</v>
      </c>
    </row>
    <row r="157" spans="1:11" ht="13.9" customHeight="1">
      <c r="A157" s="269" t="s">
        <v>674</v>
      </c>
      <c r="B157" s="620" t="s">
        <v>526</v>
      </c>
      <c r="C157" s="525"/>
      <c r="D157" s="616" t="s">
        <v>527</v>
      </c>
      <c r="E157" s="617" t="s">
        <v>14</v>
      </c>
      <c r="F157" s="621"/>
      <c r="G157" s="622"/>
      <c r="H157" s="609"/>
      <c r="I157" s="618">
        <v>400</v>
      </c>
      <c r="J157" s="898"/>
      <c r="K157" s="619">
        <f t="shared" si="9"/>
        <v>0</v>
      </c>
    </row>
    <row r="158" spans="1:11" ht="13.9" customHeight="1">
      <c r="A158" s="269" t="s">
        <v>675</v>
      </c>
      <c r="B158" s="620" t="s">
        <v>516</v>
      </c>
      <c r="C158" s="525"/>
      <c r="D158" s="616" t="s">
        <v>407</v>
      </c>
      <c r="E158" s="617" t="s">
        <v>14</v>
      </c>
      <c r="F158" s="621"/>
      <c r="G158" s="622"/>
      <c r="H158" s="609" t="s">
        <v>434</v>
      </c>
      <c r="I158" s="618">
        <v>40</v>
      </c>
      <c r="J158" s="898"/>
      <c r="K158" s="619">
        <f t="shared" si="9"/>
        <v>0</v>
      </c>
    </row>
    <row r="159" spans="1:11" ht="27.6" customHeight="1">
      <c r="A159" s="269" t="s">
        <v>676</v>
      </c>
      <c r="B159" s="1041" t="s">
        <v>525</v>
      </c>
      <c r="C159" s="1042"/>
      <c r="D159" s="616" t="s">
        <v>407</v>
      </c>
      <c r="E159" s="617" t="s">
        <v>14</v>
      </c>
      <c r="F159" s="621"/>
      <c r="G159" s="622"/>
      <c r="H159" s="609" t="s">
        <v>434</v>
      </c>
      <c r="I159" s="618">
        <v>40</v>
      </c>
      <c r="J159" s="898"/>
      <c r="K159" s="619">
        <f t="shared" si="9"/>
        <v>0</v>
      </c>
    </row>
    <row r="160" spans="1:11" ht="13.9" customHeight="1">
      <c r="A160" s="269" t="s">
        <v>677</v>
      </c>
      <c r="B160" s="620" t="s">
        <v>507</v>
      </c>
      <c r="C160" s="525"/>
      <c r="D160" s="616" t="s">
        <v>409</v>
      </c>
      <c r="E160" s="617" t="s">
        <v>14</v>
      </c>
      <c r="F160" s="621"/>
      <c r="G160" s="622"/>
      <c r="H160" s="609" t="s">
        <v>434</v>
      </c>
      <c r="I160" s="618">
        <v>8</v>
      </c>
      <c r="J160" s="898"/>
      <c r="K160" s="619">
        <f t="shared" si="9"/>
        <v>0</v>
      </c>
    </row>
    <row r="161" spans="1:11" ht="13.9" customHeight="1">
      <c r="A161" s="269" t="s">
        <v>678</v>
      </c>
      <c r="B161" s="620" t="s">
        <v>578</v>
      </c>
      <c r="C161" s="525"/>
      <c r="D161" s="616" t="s">
        <v>509</v>
      </c>
      <c r="E161" s="617" t="s">
        <v>14</v>
      </c>
      <c r="F161" s="621"/>
      <c r="G161" s="622"/>
      <c r="H161" s="609" t="s">
        <v>434</v>
      </c>
      <c r="I161" s="618">
        <v>10</v>
      </c>
      <c r="J161" s="898"/>
      <c r="K161" s="619">
        <f t="shared" si="9"/>
        <v>0</v>
      </c>
    </row>
    <row r="162" spans="1:11" ht="13.9" customHeight="1">
      <c r="A162" s="269" t="s">
        <v>679</v>
      </c>
      <c r="B162" s="620" t="s">
        <v>576</v>
      </c>
      <c r="C162" s="363"/>
      <c r="D162" s="624" t="s">
        <v>517</v>
      </c>
      <c r="E162" s="625" t="s">
        <v>14</v>
      </c>
      <c r="F162" s="621"/>
      <c r="G162" s="622"/>
      <c r="H162" s="609" t="s">
        <v>434</v>
      </c>
      <c r="I162" s="618">
        <v>10</v>
      </c>
      <c r="J162" s="898"/>
      <c r="K162" s="619">
        <f t="shared" si="9"/>
        <v>0</v>
      </c>
    </row>
    <row r="163" spans="1:11" ht="13.9" customHeight="1">
      <c r="A163" s="269" t="s">
        <v>680</v>
      </c>
      <c r="B163" s="620" t="s">
        <v>577</v>
      </c>
      <c r="C163" s="525"/>
      <c r="D163" s="616" t="s">
        <v>409</v>
      </c>
      <c r="E163" s="617" t="s">
        <v>19</v>
      </c>
      <c r="F163" s="621"/>
      <c r="G163" s="622"/>
      <c r="H163" s="609" t="s">
        <v>434</v>
      </c>
      <c r="I163" s="618">
        <v>10</v>
      </c>
      <c r="J163" s="898"/>
      <c r="K163" s="619">
        <f t="shared" si="9"/>
        <v>0</v>
      </c>
    </row>
    <row r="164" spans="1:11" ht="13.9" customHeight="1">
      <c r="A164" s="269" t="s">
        <v>681</v>
      </c>
      <c r="B164" s="620" t="s">
        <v>579</v>
      </c>
      <c r="C164" s="525"/>
      <c r="D164" s="616" t="s">
        <v>508</v>
      </c>
      <c r="E164" s="617" t="s">
        <v>19</v>
      </c>
      <c r="F164" s="621"/>
      <c r="G164" s="622"/>
      <c r="H164" s="609" t="s">
        <v>434</v>
      </c>
      <c r="I164" s="618">
        <v>10</v>
      </c>
      <c r="J164" s="898"/>
      <c r="K164" s="619">
        <f t="shared" si="9"/>
        <v>0</v>
      </c>
    </row>
    <row r="165" spans="1:11" ht="13.9" customHeight="1">
      <c r="A165" s="269" t="s">
        <v>682</v>
      </c>
      <c r="B165" s="620" t="s">
        <v>596</v>
      </c>
      <c r="C165" s="363"/>
      <c r="D165" s="616" t="s">
        <v>510</v>
      </c>
      <c r="E165" s="617" t="s">
        <v>19</v>
      </c>
      <c r="F165" s="621"/>
      <c r="G165" s="622"/>
      <c r="H165" s="609" t="s">
        <v>434</v>
      </c>
      <c r="I165" s="618">
        <v>8</v>
      </c>
      <c r="J165" s="898"/>
      <c r="K165" s="619">
        <f t="shared" si="9"/>
        <v>0</v>
      </c>
    </row>
    <row r="166" spans="1:11" ht="13.9" customHeight="1">
      <c r="A166" s="269" t="s">
        <v>683</v>
      </c>
      <c r="B166" s="305" t="s">
        <v>523</v>
      </c>
      <c r="C166" s="305"/>
      <c r="D166" s="616" t="s">
        <v>524</v>
      </c>
      <c r="E166" s="617" t="s">
        <v>19</v>
      </c>
      <c r="F166" s="621"/>
      <c r="G166" s="622"/>
      <c r="H166" s="609" t="s">
        <v>434</v>
      </c>
      <c r="I166" s="618">
        <v>15</v>
      </c>
      <c r="J166" s="898"/>
      <c r="K166" s="619">
        <f t="shared" si="9"/>
        <v>0</v>
      </c>
    </row>
    <row r="167" spans="1:11" ht="31.15" customHeight="1">
      <c r="A167" s="269" t="s">
        <v>684</v>
      </c>
      <c r="B167" s="1041" t="s">
        <v>528</v>
      </c>
      <c r="C167" s="1042"/>
      <c r="D167" s="616" t="s">
        <v>520</v>
      </c>
      <c r="E167" s="617" t="s">
        <v>14</v>
      </c>
      <c r="F167" s="625" t="s">
        <v>45</v>
      </c>
      <c r="G167" s="622"/>
      <c r="H167" s="626" t="s">
        <v>48</v>
      </c>
      <c r="I167" s="618">
        <v>2</v>
      </c>
      <c r="J167" s="898"/>
      <c r="K167" s="619">
        <f t="shared" si="9"/>
        <v>0</v>
      </c>
    </row>
    <row r="168" spans="1:11" ht="13.9" customHeight="1">
      <c r="A168" s="269" t="s">
        <v>685</v>
      </c>
      <c r="B168" s="627" t="s">
        <v>521</v>
      </c>
      <c r="C168" s="627"/>
      <c r="D168" s="624" t="s">
        <v>522</v>
      </c>
      <c r="E168" s="617" t="s">
        <v>14</v>
      </c>
      <c r="F168" s="621"/>
      <c r="G168" s="622"/>
      <c r="H168" s="609" t="s">
        <v>434</v>
      </c>
      <c r="I168" s="618">
        <v>6</v>
      </c>
      <c r="J168" s="898"/>
      <c r="K168" s="619">
        <f t="shared" si="9"/>
        <v>0</v>
      </c>
    </row>
    <row r="169" spans="1:11" ht="23.25" customHeight="1">
      <c r="A169" s="798" t="s">
        <v>686</v>
      </c>
      <c r="B169" s="803" t="s">
        <v>589</v>
      </c>
      <c r="C169" s="804"/>
      <c r="D169" s="616"/>
      <c r="E169" s="617"/>
      <c r="F169" s="293"/>
      <c r="G169" s="293"/>
      <c r="H169" s="609"/>
      <c r="I169" s="618"/>
      <c r="J169" s="898"/>
      <c r="K169" s="619"/>
    </row>
    <row r="170" spans="1:11" ht="27.6" customHeight="1">
      <c r="A170" s="628" t="s">
        <v>791</v>
      </c>
      <c r="B170" s="1028" t="s">
        <v>598</v>
      </c>
      <c r="C170" s="1042"/>
      <c r="D170" s="624" t="s">
        <v>63</v>
      </c>
      <c r="E170" s="617" t="s">
        <v>28</v>
      </c>
      <c r="F170" s="621"/>
      <c r="G170" s="622"/>
      <c r="H170" s="609"/>
      <c r="I170" s="618">
        <v>2</v>
      </c>
      <c r="J170" s="898"/>
      <c r="K170" s="619">
        <f t="shared" si="9"/>
        <v>0</v>
      </c>
    </row>
    <row r="171" spans="1:11" ht="27.6" customHeight="1">
      <c r="A171" s="628" t="s">
        <v>792</v>
      </c>
      <c r="B171" s="1028" t="s">
        <v>597</v>
      </c>
      <c r="C171" s="1042"/>
      <c r="D171" s="616" t="s">
        <v>590</v>
      </c>
      <c r="E171" s="617" t="s">
        <v>28</v>
      </c>
      <c r="F171" s="621"/>
      <c r="G171" s="622"/>
      <c r="H171" s="609"/>
      <c r="I171" s="618">
        <v>6</v>
      </c>
      <c r="J171" s="898"/>
      <c r="K171" s="619">
        <f t="shared" si="9"/>
        <v>0</v>
      </c>
    </row>
    <row r="172" spans="1:11" ht="26.45" customHeight="1">
      <c r="A172" s="628" t="s">
        <v>793</v>
      </c>
      <c r="B172" s="1028" t="s">
        <v>601</v>
      </c>
      <c r="C172" s="1042"/>
      <c r="D172" s="616" t="s">
        <v>407</v>
      </c>
      <c r="E172" s="617" t="s">
        <v>28</v>
      </c>
      <c r="F172" s="621"/>
      <c r="G172" s="622"/>
      <c r="H172" s="609"/>
      <c r="I172" s="618">
        <v>6</v>
      </c>
      <c r="J172" s="898"/>
      <c r="K172" s="619">
        <f t="shared" si="9"/>
        <v>0</v>
      </c>
    </row>
    <row r="173" spans="1:11" ht="25.5">
      <c r="A173" s="628" t="s">
        <v>794</v>
      </c>
      <c r="B173" s="627" t="s">
        <v>594</v>
      </c>
      <c r="C173" s="627"/>
      <c r="D173" s="616" t="s">
        <v>590</v>
      </c>
      <c r="E173" s="617" t="s">
        <v>28</v>
      </c>
      <c r="F173" s="621"/>
      <c r="G173" s="622"/>
      <c r="H173" s="609"/>
      <c r="I173" s="618">
        <v>2</v>
      </c>
      <c r="J173" s="898"/>
      <c r="K173" s="619">
        <f t="shared" si="9"/>
        <v>0</v>
      </c>
    </row>
    <row r="174" spans="1:11" ht="27.6" customHeight="1">
      <c r="A174" s="628" t="s">
        <v>795</v>
      </c>
      <c r="B174" s="1028" t="s">
        <v>595</v>
      </c>
      <c r="C174" s="1042"/>
      <c r="D174" s="616" t="s">
        <v>591</v>
      </c>
      <c r="E174" s="617" t="s">
        <v>28</v>
      </c>
      <c r="F174" s="621"/>
      <c r="G174" s="622"/>
      <c r="H174" s="609"/>
      <c r="I174" s="618">
        <v>2</v>
      </c>
      <c r="J174" s="898"/>
      <c r="K174" s="619">
        <f t="shared" si="9"/>
        <v>0</v>
      </c>
    </row>
    <row r="175" spans="1:11" ht="13.9" customHeight="1">
      <c r="A175" s="628" t="s">
        <v>796</v>
      </c>
      <c r="B175" s="627" t="s">
        <v>592</v>
      </c>
      <c r="C175" s="629"/>
      <c r="D175" s="616" t="s">
        <v>593</v>
      </c>
      <c r="E175" s="617" t="s">
        <v>28</v>
      </c>
      <c r="F175" s="621"/>
      <c r="G175" s="622"/>
      <c r="H175" s="609"/>
      <c r="I175" s="618">
        <v>2</v>
      </c>
      <c r="J175" s="898"/>
      <c r="K175" s="619">
        <f t="shared" si="9"/>
        <v>0</v>
      </c>
    </row>
    <row r="176" spans="1:11" ht="25.9" customHeight="1">
      <c r="A176" s="628" t="s">
        <v>797</v>
      </c>
      <c r="B176" s="1028" t="s">
        <v>600</v>
      </c>
      <c r="C176" s="1042"/>
      <c r="D176" s="616" t="s">
        <v>599</v>
      </c>
      <c r="E176" s="617" t="s">
        <v>28</v>
      </c>
      <c r="F176" s="621"/>
      <c r="G176" s="622"/>
      <c r="H176" s="609"/>
      <c r="I176" s="618">
        <v>2</v>
      </c>
      <c r="J176" s="898"/>
      <c r="K176" s="619">
        <f t="shared" si="9"/>
        <v>0</v>
      </c>
    </row>
    <row r="177" spans="1:11" ht="13.9" customHeight="1">
      <c r="A177" s="467" t="s">
        <v>689</v>
      </c>
      <c r="B177" s="615" t="s">
        <v>586</v>
      </c>
      <c r="C177" s="525"/>
      <c r="D177" s="616"/>
      <c r="E177" s="617"/>
      <c r="F177" s="293"/>
      <c r="G177" s="293"/>
      <c r="H177" s="609"/>
      <c r="I177" s="618"/>
      <c r="J177" s="898"/>
      <c r="K177" s="619"/>
    </row>
    <row r="178" spans="1:11" ht="25.9" customHeight="1">
      <c r="A178" s="269" t="s">
        <v>690</v>
      </c>
      <c r="B178" s="1041" t="s">
        <v>587</v>
      </c>
      <c r="C178" s="1042"/>
      <c r="D178" s="617" t="s">
        <v>585</v>
      </c>
      <c r="E178" s="617" t="s">
        <v>28</v>
      </c>
      <c r="F178" s="621"/>
      <c r="G178" s="622"/>
      <c r="H178" s="630"/>
      <c r="I178" s="618">
        <v>20</v>
      </c>
      <c r="J178" s="898"/>
      <c r="K178" s="619">
        <f t="shared" si="9"/>
        <v>0</v>
      </c>
    </row>
    <row r="179" spans="1:11" ht="41.45" customHeight="1">
      <c r="A179" s="631" t="s">
        <v>691</v>
      </c>
      <c r="B179" s="1041" t="s">
        <v>588</v>
      </c>
      <c r="C179" s="1042"/>
      <c r="D179" s="625" t="s">
        <v>585</v>
      </c>
      <c r="E179" s="625" t="s">
        <v>28</v>
      </c>
      <c r="F179" s="621"/>
      <c r="G179" s="622"/>
      <c r="H179" s="630"/>
      <c r="I179" s="618">
        <v>20</v>
      </c>
      <c r="J179" s="898"/>
      <c r="K179" s="619">
        <f t="shared" si="9"/>
        <v>0</v>
      </c>
    </row>
    <row r="180" spans="1:11" ht="13.9" customHeight="1">
      <c r="A180" s="632" t="s">
        <v>692</v>
      </c>
      <c r="B180" s="543" t="s">
        <v>580</v>
      </c>
      <c r="C180" s="633"/>
      <c r="D180" s="634"/>
      <c r="E180" s="634"/>
      <c r="F180" s="635"/>
      <c r="G180" s="176"/>
      <c r="H180" s="636"/>
      <c r="I180" s="637"/>
      <c r="J180" s="900"/>
      <c r="K180" s="639"/>
    </row>
    <row r="181" spans="1:11" ht="13.9" customHeight="1">
      <c r="A181" s="640" t="s">
        <v>693</v>
      </c>
      <c r="B181" s="1028" t="s">
        <v>582</v>
      </c>
      <c r="C181" s="1029"/>
      <c r="D181" s="624" t="s">
        <v>63</v>
      </c>
      <c r="E181" s="625" t="s">
        <v>28</v>
      </c>
      <c r="F181" s="625"/>
      <c r="G181" s="618"/>
      <c r="H181" s="626" t="s">
        <v>110</v>
      </c>
      <c r="I181" s="641">
        <v>1</v>
      </c>
      <c r="J181" s="898"/>
      <c r="K181" s="294">
        <f>+I181*J181</f>
        <v>0</v>
      </c>
    </row>
    <row r="182" spans="1:11" ht="13.9" customHeight="1">
      <c r="A182" s="640" t="s">
        <v>694</v>
      </c>
      <c r="B182" s="642" t="s">
        <v>581</v>
      </c>
      <c r="C182" s="633"/>
      <c r="D182" s="624" t="s">
        <v>63</v>
      </c>
      <c r="E182" s="634" t="s">
        <v>28</v>
      </c>
      <c r="F182" s="635"/>
      <c r="G182" s="176"/>
      <c r="H182" s="626" t="s">
        <v>110</v>
      </c>
      <c r="I182" s="618">
        <v>2</v>
      </c>
      <c r="J182" s="898"/>
      <c r="K182" s="619">
        <f t="shared" ref="K182" si="11">+I182*J182</f>
        <v>0</v>
      </c>
    </row>
    <row r="183" spans="1:11" ht="13.9" customHeight="1">
      <c r="A183" s="643" t="s">
        <v>695</v>
      </c>
      <c r="B183" s="1063" t="s">
        <v>540</v>
      </c>
      <c r="C183" s="1064"/>
      <c r="D183" s="624"/>
      <c r="E183" s="625"/>
      <c r="F183" s="625"/>
      <c r="G183" s="618"/>
      <c r="H183" s="609"/>
      <c r="I183" s="618"/>
      <c r="J183" s="898"/>
      <c r="K183" s="619"/>
    </row>
    <row r="184" spans="1:11" ht="13.9" customHeight="1">
      <c r="A184" s="644" t="s">
        <v>687</v>
      </c>
      <c r="B184" s="642" t="s">
        <v>541</v>
      </c>
      <c r="C184" s="543"/>
      <c r="D184" s="624" t="s">
        <v>583</v>
      </c>
      <c r="E184" s="625" t="s">
        <v>28</v>
      </c>
      <c r="F184" s="625"/>
      <c r="G184" s="618"/>
      <c r="H184" s="609" t="s">
        <v>584</v>
      </c>
      <c r="I184" s="618">
        <v>40</v>
      </c>
      <c r="J184" s="898"/>
      <c r="K184" s="619">
        <f t="shared" ref="K184:K185" si="12">+I184*J184</f>
        <v>0</v>
      </c>
    </row>
    <row r="185" spans="1:11" ht="13.9" customHeight="1">
      <c r="A185" s="644" t="s">
        <v>688</v>
      </c>
      <c r="B185" s="1028" t="s">
        <v>542</v>
      </c>
      <c r="C185" s="1029"/>
      <c r="D185" s="624" t="s">
        <v>583</v>
      </c>
      <c r="E185" s="625" t="s">
        <v>28</v>
      </c>
      <c r="F185" s="625"/>
      <c r="G185" s="618"/>
      <c r="H185" s="609" t="s">
        <v>584</v>
      </c>
      <c r="I185" s="618">
        <v>40</v>
      </c>
      <c r="J185" s="898"/>
      <c r="K185" s="619">
        <f t="shared" si="12"/>
        <v>0</v>
      </c>
    </row>
    <row r="186" spans="1:11" ht="13.9" customHeight="1">
      <c r="A186" s="643" t="s">
        <v>696</v>
      </c>
      <c r="B186" s="1063" t="s">
        <v>537</v>
      </c>
      <c r="C186" s="1064"/>
      <c r="D186" s="624"/>
      <c r="E186" s="625"/>
      <c r="F186" s="625"/>
      <c r="G186" s="618"/>
      <c r="H186" s="609"/>
      <c r="I186" s="618"/>
      <c r="J186" s="898"/>
      <c r="K186" s="619"/>
    </row>
    <row r="187" spans="1:11" ht="13.9" customHeight="1">
      <c r="A187" s="644" t="s">
        <v>697</v>
      </c>
      <c r="B187" s="642" t="s">
        <v>538</v>
      </c>
      <c r="C187" s="543"/>
      <c r="D187" s="624" t="s">
        <v>63</v>
      </c>
      <c r="E187" s="625" t="s">
        <v>28</v>
      </c>
      <c r="F187" s="625"/>
      <c r="G187" s="618"/>
      <c r="H187" s="626" t="s">
        <v>110</v>
      </c>
      <c r="I187" s="618">
        <v>1</v>
      </c>
      <c r="J187" s="898"/>
      <c r="K187" s="619">
        <f t="shared" ref="K187:K188" si="13">+I187*J187</f>
        <v>0</v>
      </c>
    </row>
    <row r="188" spans="1:11" ht="13.9" customHeight="1" thickBot="1">
      <c r="A188" s="644" t="s">
        <v>698</v>
      </c>
      <c r="B188" s="1030" t="s">
        <v>539</v>
      </c>
      <c r="C188" s="1031"/>
      <c r="D188" s="645" t="s">
        <v>63</v>
      </c>
      <c r="E188" s="646" t="s">
        <v>28</v>
      </c>
      <c r="F188" s="646"/>
      <c r="G188" s="647"/>
      <c r="H188" s="648" t="s">
        <v>110</v>
      </c>
      <c r="I188" s="647">
        <v>3</v>
      </c>
      <c r="J188" s="901"/>
      <c r="K188" s="649">
        <f t="shared" si="13"/>
        <v>0</v>
      </c>
    </row>
    <row r="189" spans="1:11" ht="27.75" customHeight="1">
      <c r="A189" s="586" t="s">
        <v>699</v>
      </c>
      <c r="B189" s="761" t="s">
        <v>436</v>
      </c>
      <c r="C189" s="758"/>
      <c r="D189" s="24"/>
      <c r="E189" s="570" t="s">
        <v>28</v>
      </c>
      <c r="F189" s="74"/>
      <c r="G189" s="106"/>
      <c r="H189" s="114"/>
      <c r="I189" s="581"/>
      <c r="J189" s="871"/>
      <c r="K189" s="183"/>
    </row>
    <row r="190" spans="1:11" ht="27.75" customHeight="1">
      <c r="A190" s="587" t="s">
        <v>700</v>
      </c>
      <c r="B190" s="748" t="s">
        <v>130</v>
      </c>
      <c r="C190" s="758"/>
      <c r="D190" s="736" t="s">
        <v>439</v>
      </c>
      <c r="E190" s="567" t="s">
        <v>28</v>
      </c>
      <c r="F190" s="74" t="s">
        <v>85</v>
      </c>
      <c r="G190" s="740"/>
      <c r="H190" s="114" t="s">
        <v>60</v>
      </c>
      <c r="I190" s="581">
        <v>5</v>
      </c>
      <c r="J190" s="868"/>
      <c r="K190" s="530">
        <f t="shared" si="9"/>
        <v>0</v>
      </c>
    </row>
    <row r="191" spans="1:11" ht="27.75" customHeight="1" thickBot="1">
      <c r="A191" s="588" t="s">
        <v>658</v>
      </c>
      <c r="B191" s="1025" t="s">
        <v>766</v>
      </c>
      <c r="C191" s="1010"/>
      <c r="D191" s="571" t="s">
        <v>439</v>
      </c>
      <c r="E191" s="572"/>
      <c r="F191" s="80" t="s">
        <v>85</v>
      </c>
      <c r="G191" s="747"/>
      <c r="H191" s="584" t="s">
        <v>60</v>
      </c>
      <c r="I191" s="585">
        <v>1</v>
      </c>
      <c r="J191" s="902"/>
      <c r="K191" s="755">
        <f t="shared" si="9"/>
        <v>0</v>
      </c>
    </row>
    <row r="192" spans="1:11" ht="13.9" customHeight="1" thickBot="1">
      <c r="A192" s="91"/>
      <c r="B192" s="13"/>
      <c r="C192" s="92"/>
      <c r="D192" s="93"/>
      <c r="E192" s="93"/>
      <c r="F192" s="197" t="s">
        <v>94</v>
      </c>
      <c r="G192" s="937" t="str">
        <f>+A127</f>
        <v>4.9 BETONSKA DELA</v>
      </c>
      <c r="H192" s="938"/>
      <c r="I192" s="938"/>
      <c r="J192" s="939"/>
      <c r="K192" s="602">
        <f>SUM(K136:K191)</f>
        <v>0</v>
      </c>
    </row>
    <row r="193" spans="1:11" ht="13.9" customHeight="1">
      <c r="A193" s="91"/>
      <c r="B193" s="13"/>
      <c r="C193" s="92"/>
      <c r="D193" s="93"/>
      <c r="E193" s="93"/>
      <c r="F193" s="93"/>
      <c r="G193" s="93"/>
      <c r="H193" s="93"/>
      <c r="I193" s="93"/>
      <c r="J193" s="93"/>
      <c r="K193" s="484"/>
    </row>
    <row r="194" spans="1:11" ht="13.9" customHeight="1">
      <c r="A194" s="91"/>
      <c r="B194" s="13"/>
      <c r="C194" s="92"/>
      <c r="D194" s="93"/>
      <c r="E194" s="93"/>
      <c r="F194" s="93"/>
      <c r="G194" s="93"/>
      <c r="H194" s="93"/>
      <c r="I194" s="93"/>
      <c r="J194" s="93"/>
      <c r="K194" s="484"/>
    </row>
    <row r="195" spans="1:11" ht="21.75" customHeight="1">
      <c r="A195" s="148" t="s">
        <v>651</v>
      </c>
      <c r="B195" s="573"/>
      <c r="C195" s="574"/>
      <c r="D195" s="575"/>
      <c r="E195" s="575"/>
      <c r="F195" s="575"/>
      <c r="G195" s="575"/>
      <c r="H195" s="576"/>
      <c r="I195" s="577"/>
      <c r="J195" s="470"/>
      <c r="K195" s="470"/>
    </row>
    <row r="196" spans="1:11" ht="13.9" customHeight="1" thickBot="1">
      <c r="A196" s="91"/>
      <c r="B196" s="13"/>
      <c r="C196" s="92"/>
      <c r="D196" s="93"/>
      <c r="E196" s="93"/>
      <c r="F196" s="93"/>
      <c r="G196" s="93"/>
      <c r="H196" s="93"/>
      <c r="I196" s="93"/>
      <c r="J196" s="93"/>
      <c r="K196" s="93"/>
    </row>
    <row r="197" spans="1:11" ht="13.9" customHeight="1">
      <c r="A197" s="940" t="s">
        <v>31</v>
      </c>
      <c r="B197" s="949" t="s">
        <v>30</v>
      </c>
      <c r="C197" s="942" t="s">
        <v>0</v>
      </c>
      <c r="D197" s="942" t="s">
        <v>11</v>
      </c>
      <c r="E197" s="944" t="s">
        <v>12</v>
      </c>
      <c r="F197" s="966" t="s">
        <v>35</v>
      </c>
      <c r="G197" s="967"/>
      <c r="H197" s="933" t="s">
        <v>37</v>
      </c>
      <c r="I197" s="934"/>
      <c r="J197" s="1056" t="s">
        <v>38</v>
      </c>
      <c r="K197" s="1057"/>
    </row>
    <row r="198" spans="1:11" ht="25.5" customHeight="1" thickBot="1">
      <c r="A198" s="1032"/>
      <c r="B198" s="1033"/>
      <c r="C198" s="943"/>
      <c r="D198" s="943"/>
      <c r="E198" s="945"/>
      <c r="F198" s="139" t="s">
        <v>36</v>
      </c>
      <c r="G198" s="140" t="s">
        <v>34</v>
      </c>
      <c r="H198" s="116" t="s">
        <v>39</v>
      </c>
      <c r="I198" s="303" t="s">
        <v>40</v>
      </c>
      <c r="J198" s="485" t="s">
        <v>81</v>
      </c>
      <c r="K198" s="650" t="s">
        <v>41</v>
      </c>
    </row>
    <row r="199" spans="1:11" ht="13.9" customHeight="1">
      <c r="A199" s="651" t="s">
        <v>701</v>
      </c>
      <c r="B199" s="69" t="s">
        <v>543</v>
      </c>
      <c r="C199" s="70"/>
      <c r="D199" s="652"/>
      <c r="E199" s="652"/>
      <c r="F199" s="635"/>
      <c r="G199" s="176"/>
      <c r="H199" s="636"/>
      <c r="I199" s="637"/>
      <c r="J199" s="638"/>
      <c r="K199" s="653"/>
    </row>
    <row r="200" spans="1:11" ht="13.9" customHeight="1">
      <c r="A200" s="640" t="s">
        <v>702</v>
      </c>
      <c r="B200" s="1028" t="s">
        <v>547</v>
      </c>
      <c r="C200" s="1029"/>
      <c r="D200" s="624" t="s">
        <v>63</v>
      </c>
      <c r="E200" s="625" t="s">
        <v>14</v>
      </c>
      <c r="F200" s="625"/>
      <c r="G200" s="618"/>
      <c r="H200" s="609" t="s">
        <v>434</v>
      </c>
      <c r="I200" s="641">
        <v>4</v>
      </c>
      <c r="J200" s="898"/>
      <c r="K200" s="294">
        <f>+I200*J200</f>
        <v>0</v>
      </c>
    </row>
    <row r="201" spans="1:11" ht="13.9" customHeight="1">
      <c r="A201" s="643" t="s">
        <v>703</v>
      </c>
      <c r="B201" s="543" t="s">
        <v>545</v>
      </c>
      <c r="C201" s="633"/>
      <c r="D201" s="634"/>
      <c r="E201" s="634"/>
      <c r="F201" s="635"/>
      <c r="G201" s="176"/>
      <c r="H201" s="609"/>
      <c r="I201" s="637"/>
      <c r="J201" s="900"/>
      <c r="K201" s="639"/>
    </row>
    <row r="202" spans="1:11" ht="13.9" customHeight="1">
      <c r="A202" s="640" t="s">
        <v>704</v>
      </c>
      <c r="B202" s="1028" t="s">
        <v>544</v>
      </c>
      <c r="C202" s="1029"/>
      <c r="D202" s="624" t="s">
        <v>63</v>
      </c>
      <c r="E202" s="625" t="s">
        <v>28</v>
      </c>
      <c r="F202" s="625"/>
      <c r="G202" s="618"/>
      <c r="H202" s="609" t="s">
        <v>434</v>
      </c>
      <c r="I202" s="618">
        <v>2</v>
      </c>
      <c r="J202" s="898"/>
      <c r="K202" s="619">
        <f t="shared" ref="K202:K207" si="14">+I202*J202</f>
        <v>0</v>
      </c>
    </row>
    <row r="203" spans="1:11" ht="13.9" customHeight="1">
      <c r="A203" s="643" t="s">
        <v>705</v>
      </c>
      <c r="B203" s="543" t="s">
        <v>546</v>
      </c>
      <c r="C203" s="543"/>
      <c r="D203" s="624"/>
      <c r="E203" s="625"/>
      <c r="F203" s="625"/>
      <c r="G203" s="618"/>
      <c r="H203" s="609"/>
      <c r="I203" s="618"/>
      <c r="J203" s="898"/>
      <c r="K203" s="619"/>
    </row>
    <row r="204" spans="1:11" ht="13.9" customHeight="1">
      <c r="A204" s="640" t="s">
        <v>706</v>
      </c>
      <c r="B204" s="1028" t="s">
        <v>550</v>
      </c>
      <c r="C204" s="1029"/>
      <c r="D204" s="624" t="s">
        <v>554</v>
      </c>
      <c r="E204" s="625" t="s">
        <v>28</v>
      </c>
      <c r="F204" s="625"/>
      <c r="G204" s="618"/>
      <c r="H204" s="609" t="s">
        <v>434</v>
      </c>
      <c r="I204" s="618">
        <v>20</v>
      </c>
      <c r="J204" s="898"/>
      <c r="K204" s="619">
        <f t="shared" si="14"/>
        <v>0</v>
      </c>
    </row>
    <row r="205" spans="1:11" ht="13.9" customHeight="1">
      <c r="A205" s="640" t="s">
        <v>707</v>
      </c>
      <c r="B205" s="1028" t="s">
        <v>551</v>
      </c>
      <c r="C205" s="1029"/>
      <c r="D205" s="624" t="s">
        <v>555</v>
      </c>
      <c r="E205" s="625" t="s">
        <v>14</v>
      </c>
      <c r="F205" s="625"/>
      <c r="G205" s="618"/>
      <c r="H205" s="609" t="s">
        <v>434</v>
      </c>
      <c r="I205" s="618">
        <v>20</v>
      </c>
      <c r="J205" s="898"/>
      <c r="K205" s="619">
        <f t="shared" si="14"/>
        <v>0</v>
      </c>
    </row>
    <row r="206" spans="1:11" ht="13.9" customHeight="1">
      <c r="A206" s="640" t="s">
        <v>708</v>
      </c>
      <c r="B206" s="642" t="s">
        <v>549</v>
      </c>
      <c r="C206" s="305"/>
      <c r="D206" s="624" t="s">
        <v>553</v>
      </c>
      <c r="E206" s="625" t="s">
        <v>14</v>
      </c>
      <c r="F206" s="625"/>
      <c r="G206" s="618"/>
      <c r="H206" s="609" t="s">
        <v>434</v>
      </c>
      <c r="I206" s="618">
        <v>2</v>
      </c>
      <c r="J206" s="898"/>
      <c r="K206" s="619">
        <f t="shared" si="14"/>
        <v>0</v>
      </c>
    </row>
    <row r="207" spans="1:11" ht="13.9" customHeight="1">
      <c r="A207" s="640" t="s">
        <v>709</v>
      </c>
      <c r="B207" s="1028" t="s">
        <v>552</v>
      </c>
      <c r="C207" s="1029"/>
      <c r="D207" s="624" t="s">
        <v>339</v>
      </c>
      <c r="E207" s="625" t="s">
        <v>14</v>
      </c>
      <c r="F207" s="625"/>
      <c r="G207" s="618"/>
      <c r="H207" s="609" t="s">
        <v>434</v>
      </c>
      <c r="I207" s="618">
        <v>5</v>
      </c>
      <c r="J207" s="898"/>
      <c r="K207" s="619">
        <f t="shared" si="14"/>
        <v>0</v>
      </c>
    </row>
    <row r="208" spans="1:11" ht="13.9" customHeight="1">
      <c r="A208" s="640" t="s">
        <v>710</v>
      </c>
      <c r="B208" s="1028" t="s">
        <v>556</v>
      </c>
      <c r="C208" s="1029"/>
      <c r="D208" s="624" t="s">
        <v>557</v>
      </c>
      <c r="E208" s="625" t="s">
        <v>14</v>
      </c>
      <c r="F208" s="625"/>
      <c r="G208" s="618"/>
      <c r="H208" s="609" t="s">
        <v>434</v>
      </c>
      <c r="I208" s="618">
        <v>20</v>
      </c>
      <c r="J208" s="898"/>
      <c r="K208" s="619">
        <f t="shared" ref="K208:K215" si="15">+I208*J208</f>
        <v>0</v>
      </c>
    </row>
    <row r="209" spans="1:11" ht="13.9" customHeight="1">
      <c r="A209" s="640" t="s">
        <v>711</v>
      </c>
      <c r="B209" s="1028" t="s">
        <v>574</v>
      </c>
      <c r="C209" s="1029"/>
      <c r="D209" s="624" t="s">
        <v>558</v>
      </c>
      <c r="E209" s="625" t="s">
        <v>14</v>
      </c>
      <c r="F209" s="625"/>
      <c r="G209" s="618"/>
      <c r="H209" s="609" t="s">
        <v>434</v>
      </c>
      <c r="I209" s="618">
        <v>5</v>
      </c>
      <c r="J209" s="898"/>
      <c r="K209" s="619">
        <f t="shared" si="15"/>
        <v>0</v>
      </c>
    </row>
    <row r="210" spans="1:11" ht="13.9" customHeight="1">
      <c r="A210" s="640" t="s">
        <v>712</v>
      </c>
      <c r="B210" s="1028" t="s">
        <v>575</v>
      </c>
      <c r="C210" s="1029"/>
      <c r="D210" s="624" t="s">
        <v>559</v>
      </c>
      <c r="E210" s="625" t="s">
        <v>14</v>
      </c>
      <c r="F210" s="625"/>
      <c r="G210" s="618"/>
      <c r="H210" s="609" t="s">
        <v>434</v>
      </c>
      <c r="I210" s="618">
        <v>5</v>
      </c>
      <c r="J210" s="898"/>
      <c r="K210" s="619">
        <f t="shared" si="15"/>
        <v>0</v>
      </c>
    </row>
    <row r="211" spans="1:11" ht="13.9" customHeight="1">
      <c r="A211" s="640" t="s">
        <v>713</v>
      </c>
      <c r="B211" s="1028" t="s">
        <v>560</v>
      </c>
      <c r="C211" s="1029"/>
      <c r="D211" s="624" t="s">
        <v>562</v>
      </c>
      <c r="E211" s="625" t="s">
        <v>28</v>
      </c>
      <c r="F211" s="625"/>
      <c r="G211" s="618"/>
      <c r="H211" s="609" t="s">
        <v>434</v>
      </c>
      <c r="I211" s="618">
        <v>5</v>
      </c>
      <c r="J211" s="898"/>
      <c r="K211" s="619">
        <f t="shared" si="15"/>
        <v>0</v>
      </c>
    </row>
    <row r="212" spans="1:11" ht="13.9" customHeight="1">
      <c r="A212" s="640" t="s">
        <v>714</v>
      </c>
      <c r="B212" s="1028" t="s">
        <v>561</v>
      </c>
      <c r="C212" s="1029"/>
      <c r="D212" s="624" t="s">
        <v>563</v>
      </c>
      <c r="E212" s="625" t="s">
        <v>28</v>
      </c>
      <c r="F212" s="625"/>
      <c r="G212" s="618"/>
      <c r="H212" s="609" t="s">
        <v>434</v>
      </c>
      <c r="I212" s="618">
        <v>5</v>
      </c>
      <c r="J212" s="898"/>
      <c r="K212" s="619">
        <f t="shared" si="15"/>
        <v>0</v>
      </c>
    </row>
    <row r="213" spans="1:11" ht="13.9" customHeight="1">
      <c r="A213" s="640" t="s">
        <v>715</v>
      </c>
      <c r="B213" s="1028" t="s">
        <v>564</v>
      </c>
      <c r="C213" s="1029"/>
      <c r="D213" s="624" t="s">
        <v>569</v>
      </c>
      <c r="E213" s="625" t="s">
        <v>28</v>
      </c>
      <c r="F213" s="625"/>
      <c r="G213" s="618"/>
      <c r="H213" s="609" t="s">
        <v>434</v>
      </c>
      <c r="I213" s="618">
        <v>5</v>
      </c>
      <c r="J213" s="898"/>
      <c r="K213" s="619">
        <f t="shared" si="15"/>
        <v>0</v>
      </c>
    </row>
    <row r="214" spans="1:11" ht="13.9" customHeight="1">
      <c r="A214" s="640" t="s">
        <v>716</v>
      </c>
      <c r="B214" s="1028" t="s">
        <v>565</v>
      </c>
      <c r="C214" s="1029"/>
      <c r="D214" s="624" t="s">
        <v>570</v>
      </c>
      <c r="E214" s="625" t="s">
        <v>28</v>
      </c>
      <c r="F214" s="625"/>
      <c r="G214" s="618"/>
      <c r="H214" s="609" t="s">
        <v>434</v>
      </c>
      <c r="I214" s="618">
        <v>5</v>
      </c>
      <c r="J214" s="898"/>
      <c r="K214" s="619">
        <f t="shared" si="15"/>
        <v>0</v>
      </c>
    </row>
    <row r="215" spans="1:11" ht="13.9" customHeight="1">
      <c r="A215" s="640" t="s">
        <v>717</v>
      </c>
      <c r="B215" s="1028" t="s">
        <v>566</v>
      </c>
      <c r="C215" s="1029"/>
      <c r="D215" s="624" t="s">
        <v>571</v>
      </c>
      <c r="E215" s="625" t="s">
        <v>28</v>
      </c>
      <c r="F215" s="625"/>
      <c r="G215" s="618"/>
      <c r="H215" s="609" t="s">
        <v>434</v>
      </c>
      <c r="I215" s="618">
        <v>5</v>
      </c>
      <c r="J215" s="898"/>
      <c r="K215" s="619">
        <f t="shared" si="15"/>
        <v>0</v>
      </c>
    </row>
    <row r="216" spans="1:11" ht="13.9" customHeight="1">
      <c r="A216" s="640" t="s">
        <v>718</v>
      </c>
      <c r="B216" s="1028" t="s">
        <v>567</v>
      </c>
      <c r="C216" s="1029"/>
      <c r="D216" s="624" t="s">
        <v>572</v>
      </c>
      <c r="E216" s="625" t="s">
        <v>28</v>
      </c>
      <c r="F216" s="625"/>
      <c r="G216" s="618"/>
      <c r="H216" s="609" t="s">
        <v>434</v>
      </c>
      <c r="I216" s="618">
        <v>5</v>
      </c>
      <c r="J216" s="898"/>
      <c r="K216" s="619">
        <f t="shared" ref="K216:K217" si="16">+I216*J216</f>
        <v>0</v>
      </c>
    </row>
    <row r="217" spans="1:11" ht="13.9" customHeight="1" thickBot="1">
      <c r="A217" s="654" t="s">
        <v>719</v>
      </c>
      <c r="B217" s="1030" t="s">
        <v>568</v>
      </c>
      <c r="C217" s="1031"/>
      <c r="D217" s="645" t="s">
        <v>573</v>
      </c>
      <c r="E217" s="646" t="s">
        <v>28</v>
      </c>
      <c r="F217" s="646"/>
      <c r="G217" s="647"/>
      <c r="H217" s="655" t="s">
        <v>434</v>
      </c>
      <c r="I217" s="647">
        <v>5</v>
      </c>
      <c r="J217" s="901"/>
      <c r="K217" s="649">
        <f t="shared" si="16"/>
        <v>0</v>
      </c>
    </row>
    <row r="218" spans="1:11" ht="19.5" customHeight="1">
      <c r="A218" s="467" t="s">
        <v>720</v>
      </c>
      <c r="B218" s="13" t="s">
        <v>436</v>
      </c>
      <c r="C218" s="383"/>
      <c r="D218" s="245"/>
      <c r="E218" s="617" t="s">
        <v>28</v>
      </c>
      <c r="F218" s="74"/>
      <c r="G218" s="293"/>
      <c r="H218" s="656"/>
      <c r="I218" s="618"/>
      <c r="J218" s="898"/>
      <c r="K218" s="619"/>
    </row>
    <row r="219" spans="1:11" ht="24.75" customHeight="1">
      <c r="A219" s="798" t="s">
        <v>721</v>
      </c>
      <c r="B219" s="748" t="s">
        <v>130</v>
      </c>
      <c r="C219" s="758"/>
      <c r="D219" s="718" t="s">
        <v>439</v>
      </c>
      <c r="E219" s="625" t="s">
        <v>28</v>
      </c>
      <c r="F219" s="74" t="s">
        <v>85</v>
      </c>
      <c r="G219" s="719"/>
      <c r="H219" s="656" t="s">
        <v>60</v>
      </c>
      <c r="I219" s="618">
        <v>2</v>
      </c>
      <c r="J219" s="903"/>
      <c r="K219" s="805">
        <f t="shared" ref="K219:K220" si="17">+I219*J219</f>
        <v>0</v>
      </c>
    </row>
    <row r="220" spans="1:11" ht="24.75" customHeight="1" thickBot="1">
      <c r="A220" s="808" t="s">
        <v>722</v>
      </c>
      <c r="B220" s="1025" t="s">
        <v>766</v>
      </c>
      <c r="C220" s="1010"/>
      <c r="D220" s="645" t="s">
        <v>439</v>
      </c>
      <c r="E220" s="646"/>
      <c r="F220" s="80" t="s">
        <v>85</v>
      </c>
      <c r="G220" s="806"/>
      <c r="H220" s="657" t="s">
        <v>60</v>
      </c>
      <c r="I220" s="647">
        <v>1</v>
      </c>
      <c r="J220" s="902"/>
      <c r="K220" s="807">
        <f t="shared" si="17"/>
        <v>0</v>
      </c>
    </row>
    <row r="221" spans="1:11" ht="13.9" customHeight="1" thickBot="1">
      <c r="A221" s="91"/>
      <c r="B221" s="13"/>
      <c r="C221" s="92"/>
      <c r="D221" s="93"/>
      <c r="E221" s="93"/>
      <c r="F221" s="190" t="s">
        <v>94</v>
      </c>
      <c r="G221" s="959" t="str">
        <f>+A195</f>
        <v xml:space="preserve">4.10 OSNOVNI MATERIALI ZA PROIZVODNJO BETONA </v>
      </c>
      <c r="H221" s="960"/>
      <c r="I221" s="960"/>
      <c r="J221" s="961"/>
      <c r="K221" s="599">
        <f>SUM(K200:K220)</f>
        <v>0</v>
      </c>
    </row>
    <row r="222" spans="1:11" ht="13.9" customHeight="1">
      <c r="A222" s="91"/>
      <c r="B222" s="13"/>
      <c r="C222" s="92"/>
      <c r="D222" s="93"/>
      <c r="E222" s="93"/>
      <c r="F222" s="93"/>
      <c r="G222" s="93"/>
      <c r="H222" s="93"/>
      <c r="I222" s="93"/>
      <c r="J222" s="93"/>
      <c r="K222" s="484"/>
    </row>
    <row r="223" spans="1:11" ht="13.9" customHeight="1" thickBot="1">
      <c r="A223" s="91"/>
      <c r="B223" s="13"/>
      <c r="C223" s="92"/>
      <c r="D223" s="93"/>
      <c r="E223" s="93"/>
      <c r="F223" s="589"/>
      <c r="G223" s="297"/>
      <c r="H223" s="297"/>
      <c r="I223" s="297"/>
      <c r="J223" s="297"/>
      <c r="K223" s="553"/>
    </row>
    <row r="224" spans="1:11" ht="26.45" customHeight="1" thickBot="1">
      <c r="A224" s="91"/>
      <c r="B224" s="13"/>
      <c r="C224" s="92"/>
      <c r="D224" s="93"/>
      <c r="E224" s="93"/>
      <c r="F224" s="994" t="s">
        <v>346</v>
      </c>
      <c r="G224" s="995"/>
      <c r="H224" s="995"/>
      <c r="I224" s="995"/>
      <c r="J224" s="996"/>
      <c r="K224" s="500">
        <f>+K17+K47+K59+K73+K86+K104+K114+K124+K192+K221</f>
        <v>0</v>
      </c>
    </row>
    <row r="225" spans="1:11" ht="13.9" customHeight="1">
      <c r="A225" s="91"/>
      <c r="B225" s="13"/>
      <c r="C225" s="92"/>
      <c r="D225" s="93"/>
      <c r="E225" s="93"/>
      <c r="F225" s="589"/>
      <c r="G225" s="297"/>
      <c r="H225" s="297"/>
      <c r="I225" s="297"/>
      <c r="J225" s="297"/>
      <c r="K225" s="553"/>
    </row>
    <row r="226" spans="1:11" ht="13.9" customHeight="1">
      <c r="A226" s="91"/>
      <c r="B226" s="13"/>
      <c r="C226" s="92"/>
      <c r="D226" s="93"/>
      <c r="E226" s="93"/>
      <c r="F226" s="589"/>
      <c r="G226" s="297"/>
      <c r="H226" s="297"/>
      <c r="I226" s="297"/>
      <c r="J226" s="297"/>
      <c r="K226" s="553"/>
    </row>
    <row r="227" spans="1:11" ht="13.9" customHeight="1">
      <c r="A227" s="91"/>
      <c r="B227" s="13"/>
      <c r="C227" s="92"/>
      <c r="D227" s="93"/>
      <c r="E227" s="93"/>
      <c r="F227" s="589"/>
      <c r="G227" s="297"/>
      <c r="H227" s="297"/>
      <c r="I227" s="297"/>
      <c r="J227" s="297"/>
      <c r="K227" s="553"/>
    </row>
    <row r="228" spans="1:11" ht="13.9" customHeight="1">
      <c r="A228" s="91"/>
      <c r="B228" s="13"/>
      <c r="C228" s="92"/>
      <c r="D228" s="93"/>
      <c r="E228" s="93"/>
      <c r="F228" s="589"/>
      <c r="G228" s="297"/>
      <c r="H228" s="297"/>
      <c r="I228" s="297"/>
      <c r="J228" s="297"/>
      <c r="K228" s="553"/>
    </row>
    <row r="229" spans="1:11" ht="13.9" customHeight="1">
      <c r="A229" s="91"/>
      <c r="B229" s="13"/>
      <c r="C229" s="92"/>
      <c r="D229" s="93"/>
      <c r="E229" s="93"/>
      <c r="F229" s="589"/>
      <c r="G229" s="297"/>
      <c r="H229" s="297"/>
      <c r="I229" s="297"/>
      <c r="J229" s="297"/>
      <c r="K229" s="553"/>
    </row>
    <row r="230" spans="1:11" ht="13.9" customHeight="1">
      <c r="A230" s="91"/>
      <c r="B230" s="13"/>
      <c r="C230" s="92"/>
      <c r="D230" s="93"/>
      <c r="E230" s="93"/>
      <c r="F230" s="589"/>
      <c r="G230" s="297"/>
      <c r="H230" s="297"/>
      <c r="I230" s="297"/>
      <c r="J230" s="297"/>
      <c r="K230" s="553"/>
    </row>
    <row r="231" spans="1:11" ht="13.9" customHeight="1">
      <c r="A231" s="91"/>
      <c r="B231" s="13"/>
      <c r="C231" s="92"/>
      <c r="D231" s="93"/>
      <c r="E231" s="93"/>
      <c r="F231" s="589"/>
      <c r="G231" s="297"/>
      <c r="H231" s="297"/>
      <c r="I231" s="297"/>
      <c r="J231" s="297"/>
      <c r="K231" s="553"/>
    </row>
    <row r="232" spans="1:11" ht="13.9" customHeight="1">
      <c r="A232" s="91"/>
      <c r="B232" s="13"/>
      <c r="C232" s="92"/>
      <c r="D232" s="93"/>
      <c r="E232" s="93"/>
      <c r="F232" s="589"/>
      <c r="G232" s="297"/>
      <c r="H232" s="297"/>
      <c r="I232" s="297"/>
      <c r="J232" s="297"/>
      <c r="K232" s="553"/>
    </row>
    <row r="233" spans="1:11" ht="13.9" customHeight="1">
      <c r="A233" s="297"/>
      <c r="B233" s="297"/>
      <c r="C233" s="297"/>
      <c r="D233" s="297"/>
      <c r="E233" s="297"/>
      <c r="F233" s="297"/>
      <c r="G233" s="297"/>
      <c r="H233" s="297"/>
      <c r="I233" s="297"/>
      <c r="J233" s="297"/>
      <c r="K233" s="553"/>
    </row>
    <row r="234" spans="1:11" ht="13.9" customHeight="1">
      <c r="A234" s="297"/>
      <c r="B234" s="297"/>
      <c r="C234" s="297"/>
      <c r="D234" s="297"/>
      <c r="E234" s="297"/>
      <c r="F234" s="297"/>
      <c r="G234" s="297"/>
      <c r="H234" s="297"/>
      <c r="I234" s="297"/>
      <c r="J234" s="297"/>
      <c r="K234" s="553"/>
    </row>
    <row r="235" spans="1:11" ht="13.9" customHeight="1">
      <c r="A235" s="297"/>
      <c r="B235" s="297"/>
      <c r="C235" s="297"/>
      <c r="D235" s="297"/>
      <c r="E235" s="297"/>
      <c r="F235" s="297"/>
      <c r="G235" s="297"/>
      <c r="H235" s="297"/>
      <c r="I235" s="297"/>
      <c r="J235" s="297"/>
      <c r="K235" s="553"/>
    </row>
    <row r="236" spans="1:11" ht="13.9" customHeight="1">
      <c r="A236" s="297"/>
      <c r="B236" s="297"/>
      <c r="C236" s="297"/>
      <c r="D236" s="297"/>
      <c r="E236" s="297"/>
      <c r="F236" s="297"/>
      <c r="G236" s="297"/>
      <c r="H236" s="297"/>
      <c r="I236" s="297"/>
      <c r="J236" s="297"/>
      <c r="K236" s="553"/>
    </row>
    <row r="237" spans="1:11">
      <c r="A237" s="297"/>
      <c r="B237" s="297"/>
      <c r="C237" s="297"/>
      <c r="D237" s="297"/>
      <c r="E237" s="297"/>
      <c r="F237" s="297"/>
      <c r="G237" s="297"/>
      <c r="H237" s="147"/>
      <c r="I237" s="147"/>
      <c r="J237" s="147"/>
      <c r="K237" s="174"/>
    </row>
    <row r="238" spans="1:11">
      <c r="A238" s="297"/>
      <c r="B238" s="297"/>
      <c r="C238" s="297"/>
      <c r="D238" s="297"/>
      <c r="E238" s="297"/>
      <c r="F238" s="297"/>
      <c r="G238" s="297"/>
      <c r="H238" s="1"/>
      <c r="I238" s="1"/>
    </row>
    <row r="239" spans="1:11">
      <c r="A239" s="297"/>
      <c r="B239" s="297"/>
      <c r="C239" s="297"/>
      <c r="D239" s="297"/>
      <c r="E239" s="297"/>
      <c r="F239" s="297"/>
      <c r="G239" s="297"/>
      <c r="H239" s="147"/>
      <c r="I239" s="147"/>
      <c r="J239" s="147"/>
      <c r="K239" s="174"/>
    </row>
    <row r="240" spans="1:11">
      <c r="A240" s="297"/>
      <c r="B240" s="297"/>
      <c r="C240" s="297"/>
      <c r="D240" s="297"/>
      <c r="E240" s="297"/>
      <c r="F240" s="297"/>
      <c r="G240" s="297"/>
      <c r="H240" s="95"/>
      <c r="I240" s="21"/>
    </row>
    <row r="241" spans="1:10">
      <c r="A241" s="297"/>
      <c r="B241" s="297"/>
      <c r="C241" s="297"/>
      <c r="D241" s="297"/>
      <c r="E241" s="297"/>
      <c r="F241" s="297"/>
      <c r="G241" s="297"/>
    </row>
    <row r="242" spans="1:10" ht="47.25" customHeight="1">
      <c r="A242" s="297"/>
      <c r="B242" s="297"/>
      <c r="C242" s="297"/>
      <c r="D242" s="297"/>
      <c r="E242" s="297"/>
      <c r="F242" s="297"/>
      <c r="G242" s="297"/>
      <c r="I242" s="173"/>
      <c r="J242" s="2"/>
    </row>
    <row r="243" spans="1:10">
      <c r="A243" s="297"/>
      <c r="B243" s="297"/>
      <c r="C243" s="297"/>
      <c r="D243" s="297"/>
      <c r="E243" s="297"/>
      <c r="F243" s="297"/>
      <c r="G243" s="297"/>
      <c r="I243" s="19"/>
      <c r="J243" s="2"/>
    </row>
    <row r="244" spans="1:10">
      <c r="A244" s="297"/>
      <c r="B244" s="297"/>
      <c r="C244" s="297"/>
      <c r="D244" s="297"/>
      <c r="E244" s="297"/>
      <c r="F244" s="297"/>
      <c r="G244" s="297"/>
      <c r="I244" s="19"/>
      <c r="J244" s="2"/>
    </row>
    <row r="245" spans="1:10">
      <c r="A245" s="297"/>
      <c r="B245" s="297"/>
      <c r="C245" s="297"/>
      <c r="D245" s="297"/>
      <c r="E245" s="297"/>
      <c r="F245" s="297"/>
      <c r="G245" s="297"/>
      <c r="I245" s="19"/>
      <c r="J245" s="2"/>
    </row>
    <row r="246" spans="1:10">
      <c r="A246" s="297"/>
      <c r="B246" s="297"/>
      <c r="C246" s="297"/>
      <c r="D246" s="297"/>
      <c r="E246" s="297"/>
      <c r="F246" s="297"/>
      <c r="G246" s="297"/>
    </row>
    <row r="247" spans="1:10">
      <c r="A247" s="297"/>
      <c r="B247" s="297"/>
      <c r="C247" s="297"/>
      <c r="D247" s="297"/>
      <c r="E247" s="297"/>
      <c r="F247" s="297"/>
      <c r="G247" s="297"/>
    </row>
    <row r="248" spans="1:10">
      <c r="A248" s="297"/>
      <c r="B248" s="297"/>
      <c r="C248" s="297"/>
      <c r="D248" s="297"/>
      <c r="E248" s="297"/>
      <c r="F248" s="297"/>
      <c r="G248" s="297"/>
    </row>
    <row r="249" spans="1:10">
      <c r="A249" s="297"/>
      <c r="B249" s="297"/>
      <c r="C249" s="297"/>
      <c r="D249" s="297"/>
      <c r="E249" s="297"/>
      <c r="F249" s="297"/>
      <c r="G249" s="297"/>
    </row>
    <row r="250" spans="1:10">
      <c r="A250" s="297"/>
      <c r="B250" s="297"/>
      <c r="C250" s="297"/>
      <c r="D250" s="297"/>
      <c r="E250" s="297"/>
      <c r="F250" s="297"/>
      <c r="G250" s="297"/>
    </row>
    <row r="251" spans="1:10">
      <c r="A251" s="297"/>
      <c r="B251" s="297"/>
      <c r="C251" s="297"/>
      <c r="D251" s="297"/>
      <c r="E251" s="297"/>
      <c r="F251" s="297"/>
      <c r="G251" s="297"/>
    </row>
    <row r="252" spans="1:10">
      <c r="A252" s="297"/>
      <c r="B252" s="297"/>
      <c r="C252" s="297"/>
      <c r="D252" s="297"/>
      <c r="E252" s="297"/>
      <c r="F252" s="297"/>
      <c r="G252" s="297"/>
    </row>
    <row r="253" spans="1:10">
      <c r="A253" s="297"/>
      <c r="B253" s="297"/>
      <c r="C253" s="297"/>
      <c r="D253" s="297"/>
      <c r="E253" s="297"/>
      <c r="F253" s="297"/>
      <c r="G253" s="297"/>
    </row>
    <row r="254" spans="1:10">
      <c r="A254" s="297"/>
      <c r="B254" s="297"/>
      <c r="C254" s="297"/>
      <c r="D254" s="297"/>
      <c r="E254" s="297"/>
      <c r="F254" s="297"/>
      <c r="G254" s="297"/>
    </row>
    <row r="255" spans="1:10">
      <c r="A255" s="297"/>
      <c r="B255" s="297"/>
      <c r="C255" s="297"/>
      <c r="D255" s="297"/>
      <c r="E255" s="297"/>
      <c r="F255" s="297"/>
      <c r="G255" s="297"/>
    </row>
    <row r="256" spans="1:10">
      <c r="A256" s="297"/>
      <c r="B256" s="297"/>
      <c r="C256" s="297"/>
      <c r="D256" s="297"/>
      <c r="E256" s="297"/>
      <c r="F256" s="297"/>
      <c r="G256" s="297"/>
    </row>
  </sheetData>
  <sheetProtection algorithmName="SHA-512" hashValue="NkI8Ua2JKtL61mFanjl7FSRC52rWlZW3ZFaDXQXjoc7A46dv2YW+XuFdw6v1JiXXAeC2FUmuvUe/lUGgVy2ZIw==" saltValue="1dYinzEdJKt8s0oHYeBvGQ==" spinCount="100000" sheet="1" objects="1" scenarios="1"/>
  <mergeCells count="133">
    <mergeCell ref="B191:C191"/>
    <mergeCell ref="B16:C16"/>
    <mergeCell ref="B12:C12"/>
    <mergeCell ref="B13:C13"/>
    <mergeCell ref="B15:C15"/>
    <mergeCell ref="B14:C14"/>
    <mergeCell ref="B58:C58"/>
    <mergeCell ref="B152:C152"/>
    <mergeCell ref="B181:C181"/>
    <mergeCell ref="B183:C183"/>
    <mergeCell ref="B185:C185"/>
    <mergeCell ref="B186:C186"/>
    <mergeCell ref="B188:C188"/>
    <mergeCell ref="B174:C174"/>
    <mergeCell ref="B171:C171"/>
    <mergeCell ref="B170:C170"/>
    <mergeCell ref="B176:C176"/>
    <mergeCell ref="B172:C172"/>
    <mergeCell ref="B178:C178"/>
    <mergeCell ref="B179:C179"/>
    <mergeCell ref="B138:C138"/>
    <mergeCell ref="B159:C159"/>
    <mergeCell ref="B167:C167"/>
    <mergeCell ref="B136:C136"/>
    <mergeCell ref="F224:J224"/>
    <mergeCell ref="D90:D91"/>
    <mergeCell ref="E90:E91"/>
    <mergeCell ref="F90:G90"/>
    <mergeCell ref="H90:I90"/>
    <mergeCell ref="J90:K90"/>
    <mergeCell ref="D108:D109"/>
    <mergeCell ref="E108:E109"/>
    <mergeCell ref="F108:G108"/>
    <mergeCell ref="H108:I108"/>
    <mergeCell ref="J108:K108"/>
    <mergeCell ref="F118:G118"/>
    <mergeCell ref="H118:I118"/>
    <mergeCell ref="J118:K118"/>
    <mergeCell ref="G124:J124"/>
    <mergeCell ref="G114:J114"/>
    <mergeCell ref="D133:D134"/>
    <mergeCell ref="E133:E134"/>
    <mergeCell ref="G192:J192"/>
    <mergeCell ref="F133:G133"/>
    <mergeCell ref="H133:I133"/>
    <mergeCell ref="J133:K133"/>
    <mergeCell ref="J197:K197"/>
    <mergeCell ref="A64:A65"/>
    <mergeCell ref="B64:B65"/>
    <mergeCell ref="G54:G55"/>
    <mergeCell ref="G59:J59"/>
    <mergeCell ref="B56:C56"/>
    <mergeCell ref="E10:E11"/>
    <mergeCell ref="F10:G10"/>
    <mergeCell ref="H10:I10"/>
    <mergeCell ref="B54:C54"/>
    <mergeCell ref="A10:A11"/>
    <mergeCell ref="B10:B11"/>
    <mergeCell ref="C10:C11"/>
    <mergeCell ref="F51:G51"/>
    <mergeCell ref="A51:A52"/>
    <mergeCell ref="G47:J47"/>
    <mergeCell ref="G17:J17"/>
    <mergeCell ref="J51:K51"/>
    <mergeCell ref="B51:B52"/>
    <mergeCell ref="C51:C52"/>
    <mergeCell ref="D51:D52"/>
    <mergeCell ref="J10:K10"/>
    <mergeCell ref="B22:C22"/>
    <mergeCell ref="B34:C34"/>
    <mergeCell ref="D10:D11"/>
    <mergeCell ref="G67:G69"/>
    <mergeCell ref="F64:G64"/>
    <mergeCell ref="H64:I64"/>
    <mergeCell ref="J64:K64"/>
    <mergeCell ref="C64:C65"/>
    <mergeCell ref="H51:I51"/>
    <mergeCell ref="E51:E52"/>
    <mergeCell ref="D64:D65"/>
    <mergeCell ref="G73:J73"/>
    <mergeCell ref="B55:C55"/>
    <mergeCell ref="B137:C137"/>
    <mergeCell ref="B148:C148"/>
    <mergeCell ref="E64:E65"/>
    <mergeCell ref="E77:E78"/>
    <mergeCell ref="B118:B119"/>
    <mergeCell ref="C118:C119"/>
    <mergeCell ref="D118:D119"/>
    <mergeCell ref="E118:E119"/>
    <mergeCell ref="B90:B91"/>
    <mergeCell ref="C90:C91"/>
    <mergeCell ref="B93:C93"/>
    <mergeCell ref="B108:B109"/>
    <mergeCell ref="C108:C109"/>
    <mergeCell ref="G86:J86"/>
    <mergeCell ref="F77:G77"/>
    <mergeCell ref="H77:I77"/>
    <mergeCell ref="J77:K77"/>
    <mergeCell ref="A77:A78"/>
    <mergeCell ref="B77:B78"/>
    <mergeCell ref="A133:A134"/>
    <mergeCell ref="B133:B134"/>
    <mergeCell ref="C133:C134"/>
    <mergeCell ref="G104:J104"/>
    <mergeCell ref="A118:A119"/>
    <mergeCell ref="A90:A91"/>
    <mergeCell ref="A108:A109"/>
    <mergeCell ref="C77:C78"/>
    <mergeCell ref="D77:D78"/>
    <mergeCell ref="B202:C202"/>
    <mergeCell ref="B204:C204"/>
    <mergeCell ref="B205:C205"/>
    <mergeCell ref="F197:G197"/>
    <mergeCell ref="H197:I197"/>
    <mergeCell ref="B200:C200"/>
    <mergeCell ref="A197:A198"/>
    <mergeCell ref="B197:B198"/>
    <mergeCell ref="C197:C198"/>
    <mergeCell ref="D197:D198"/>
    <mergeCell ref="E197:E198"/>
    <mergeCell ref="B211:C211"/>
    <mergeCell ref="B212:C212"/>
    <mergeCell ref="B213:C213"/>
    <mergeCell ref="B214:C214"/>
    <mergeCell ref="B215:C215"/>
    <mergeCell ref="B216:C216"/>
    <mergeCell ref="B217:C217"/>
    <mergeCell ref="G221:J221"/>
    <mergeCell ref="B207:C207"/>
    <mergeCell ref="B208:C208"/>
    <mergeCell ref="B209:C209"/>
    <mergeCell ref="B210:C210"/>
    <mergeCell ref="B220:C220"/>
  </mergeCells>
  <phoneticPr fontId="53" type="noConversion"/>
  <pageMargins left="0.78740157480314965" right="0.19685039370078741" top="0.78740157480314965" bottom="0.78740157480314965" header="0.43307086614173229" footer="0.43307086614173229"/>
  <pageSetup paperSize="9" scale="57" fitToHeight="3" orientation="landscape" r:id="rId1"/>
  <headerFooter alignWithMargins="0">
    <oddHeader>&amp;Rstran &amp;P/6</oddHeader>
    <oddFooter>&amp;L&amp;F&amp;R&amp;A</oddFooter>
  </headerFooter>
  <rowBreaks count="3" manualBreakCount="3">
    <brk id="87" max="10" man="1"/>
    <brk id="126" max="10" man="1"/>
    <brk id="194"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K117"/>
  <sheetViews>
    <sheetView view="pageBreakPreview" zoomScaleNormal="75" zoomScaleSheetLayoutView="100" workbookViewId="0">
      <selection activeCell="I25" sqref="I25"/>
    </sheetView>
  </sheetViews>
  <sheetFormatPr defaultColWidth="9.140625" defaultRowHeight="12.75"/>
  <cols>
    <col min="1" max="1" width="9.140625" style="6" customWidth="1"/>
    <col min="2" max="2" width="15.7109375" style="6" customWidth="1"/>
    <col min="3" max="3" width="53.140625" style="6" customWidth="1"/>
    <col min="4" max="4" width="27.7109375" style="8" customWidth="1"/>
    <col min="5" max="5" width="15.7109375" style="8" customWidth="1"/>
    <col min="6" max="6" width="11.140625" style="8" customWidth="1"/>
    <col min="7" max="7" width="14.140625" style="8" customWidth="1"/>
    <col min="8" max="8" width="23.42578125" style="9" customWidth="1"/>
    <col min="9" max="9" width="11.7109375" style="9" customWidth="1"/>
    <col min="10" max="10" width="9.85546875" style="1102" bestFit="1" customWidth="1"/>
    <col min="11" max="11" width="16.5703125" style="1" customWidth="1"/>
    <col min="12" max="12" width="18.5703125" style="1" customWidth="1"/>
    <col min="13" max="16384" width="9.140625" style="1"/>
  </cols>
  <sheetData>
    <row r="1" spans="1:11" ht="18">
      <c r="A1" s="99" t="s">
        <v>875</v>
      </c>
    </row>
    <row r="2" spans="1:11">
      <c r="A2" s="7" t="s">
        <v>775</v>
      </c>
    </row>
    <row r="3" spans="1:11">
      <c r="A3" s="10"/>
    </row>
    <row r="4" spans="1:11" ht="12" customHeight="1">
      <c r="A4" s="135"/>
      <c r="B4" s="134"/>
      <c r="D4" s="134"/>
    </row>
    <row r="5" spans="1:11" ht="21">
      <c r="A5" s="331" t="s">
        <v>86</v>
      </c>
      <c r="B5" s="332" t="s">
        <v>777</v>
      </c>
      <c r="D5" s="134"/>
      <c r="E5" s="11"/>
      <c r="F5" s="11"/>
      <c r="G5" s="11"/>
      <c r="H5" s="12"/>
      <c r="I5" s="12"/>
    </row>
    <row r="6" spans="1:11">
      <c r="B6" s="13"/>
      <c r="C6" s="14"/>
      <c r="D6" s="15"/>
      <c r="E6" s="15"/>
      <c r="F6" s="15"/>
      <c r="G6" s="15"/>
      <c r="H6" s="16"/>
      <c r="I6" s="16"/>
    </row>
    <row r="8" spans="1:11" ht="15.75">
      <c r="A8" s="156" t="s">
        <v>269</v>
      </c>
      <c r="B8" s="149"/>
      <c r="C8" s="157"/>
      <c r="D8" s="155"/>
      <c r="E8" s="155"/>
      <c r="F8" s="155"/>
      <c r="G8" s="155"/>
      <c r="H8" s="158"/>
      <c r="I8" s="158"/>
      <c r="J8" s="1103"/>
      <c r="K8" s="154"/>
    </row>
    <row r="9" spans="1:11" s="2" customFormat="1" ht="13.5" thickBot="1">
      <c r="A9" s="20"/>
      <c r="B9" s="17"/>
      <c r="C9" s="10"/>
      <c r="D9" s="18"/>
      <c r="E9" s="18"/>
      <c r="F9" s="100"/>
      <c r="G9" s="100"/>
      <c r="H9" s="115"/>
      <c r="I9" s="21"/>
      <c r="J9" s="1104"/>
      <c r="K9" s="101"/>
    </row>
    <row r="10" spans="1:11" ht="24.75" customHeight="1">
      <c r="A10" s="940" t="s">
        <v>31</v>
      </c>
      <c r="B10" s="944" t="s">
        <v>30</v>
      </c>
      <c r="C10" s="942" t="s">
        <v>0</v>
      </c>
      <c r="D10" s="942" t="s">
        <v>11</v>
      </c>
      <c r="E10" s="944" t="s">
        <v>12</v>
      </c>
      <c r="F10" s="946" t="s">
        <v>35</v>
      </c>
      <c r="G10" s="947"/>
      <c r="H10" s="933" t="s">
        <v>37</v>
      </c>
      <c r="I10" s="934"/>
      <c r="J10" s="935" t="s">
        <v>38</v>
      </c>
      <c r="K10" s="936"/>
    </row>
    <row r="11" spans="1:11" ht="24.75" customHeight="1" thickBot="1">
      <c r="A11" s="941"/>
      <c r="B11" s="989"/>
      <c r="C11" s="943"/>
      <c r="D11" s="943"/>
      <c r="E11" s="945"/>
      <c r="F11" s="139" t="s">
        <v>36</v>
      </c>
      <c r="G11" s="140" t="s">
        <v>34</v>
      </c>
      <c r="H11" s="116" t="s">
        <v>39</v>
      </c>
      <c r="I11" s="104" t="s">
        <v>40</v>
      </c>
      <c r="J11" s="1105" t="s">
        <v>81</v>
      </c>
      <c r="K11" s="142" t="s">
        <v>41</v>
      </c>
    </row>
    <row r="12" spans="1:11" ht="12.75" customHeight="1">
      <c r="A12" s="781" t="s">
        <v>270</v>
      </c>
      <c r="B12" s="343" t="s">
        <v>769</v>
      </c>
      <c r="C12" s="344"/>
      <c r="D12" s="345" t="s">
        <v>63</v>
      </c>
      <c r="E12" s="345" t="s">
        <v>28</v>
      </c>
      <c r="F12" s="765" t="s">
        <v>45</v>
      </c>
      <c r="G12" s="345">
        <v>1</v>
      </c>
      <c r="H12" s="766" t="s">
        <v>48</v>
      </c>
      <c r="I12" s="767">
        <v>1</v>
      </c>
      <c r="J12" s="1106"/>
      <c r="K12" s="346">
        <f>+I12*J12</f>
        <v>0</v>
      </c>
    </row>
    <row r="13" spans="1:11" ht="12.75" customHeight="1">
      <c r="A13" s="782" t="s">
        <v>271</v>
      </c>
      <c r="B13" s="1023" t="s">
        <v>799</v>
      </c>
      <c r="C13" s="1024"/>
      <c r="D13" s="29" t="s">
        <v>63</v>
      </c>
      <c r="E13" s="29" t="s">
        <v>28</v>
      </c>
      <c r="F13" s="61" t="s">
        <v>45</v>
      </c>
      <c r="G13" s="29">
        <v>1</v>
      </c>
      <c r="H13" s="503" t="s">
        <v>48</v>
      </c>
      <c r="I13" s="545">
        <v>1</v>
      </c>
      <c r="J13" s="859"/>
      <c r="K13" s="168">
        <f>+I13*J13</f>
        <v>0</v>
      </c>
    </row>
    <row r="14" spans="1:11" ht="12.75" customHeight="1" thickBot="1">
      <c r="A14" s="783" t="s">
        <v>798</v>
      </c>
      <c r="B14" s="1026" t="s">
        <v>760</v>
      </c>
      <c r="C14" s="1027"/>
      <c r="D14" s="33" t="s">
        <v>63</v>
      </c>
      <c r="E14" s="33" t="s">
        <v>28</v>
      </c>
      <c r="F14" s="768" t="s">
        <v>45</v>
      </c>
      <c r="G14" s="33">
        <v>1</v>
      </c>
      <c r="H14" s="769" t="s">
        <v>48</v>
      </c>
      <c r="I14" s="720">
        <v>1</v>
      </c>
      <c r="J14" s="1107"/>
      <c r="K14" s="169">
        <f>+I14*J14</f>
        <v>0</v>
      </c>
    </row>
    <row r="15" spans="1:11" ht="13.5" customHeight="1" thickBot="1">
      <c r="A15" s="185"/>
      <c r="B15" s="17"/>
      <c r="C15" s="10"/>
      <c r="D15" s="18"/>
      <c r="E15" s="18"/>
      <c r="F15" s="197" t="s">
        <v>94</v>
      </c>
      <c r="G15" s="937" t="str">
        <f>+A8</f>
        <v>5.1 PREGLED TEHNOLOŠKIH ELABORATOV</v>
      </c>
      <c r="H15" s="938"/>
      <c r="I15" s="938"/>
      <c r="J15" s="939"/>
      <c r="K15" s="221">
        <f>SUM(K12:K13)</f>
        <v>0</v>
      </c>
    </row>
    <row r="16" spans="1:11" ht="12.75" customHeight="1">
      <c r="A16" s="185"/>
      <c r="B16" s="17"/>
      <c r="C16" s="10"/>
      <c r="D16" s="18"/>
      <c r="E16" s="18"/>
      <c r="F16" s="186"/>
      <c r="G16" s="18"/>
      <c r="H16" s="19"/>
      <c r="I16" s="187"/>
      <c r="J16" s="1108"/>
      <c r="K16" s="172"/>
    </row>
    <row r="17" spans="1:11" ht="12.75" customHeight="1">
      <c r="A17" s="185"/>
      <c r="B17" s="17"/>
      <c r="C17" s="10"/>
      <c r="D17" s="18"/>
      <c r="E17" s="18"/>
      <c r="F17" s="186"/>
      <c r="G17" s="18"/>
      <c r="H17" s="19"/>
      <c r="I17" s="187"/>
      <c r="J17" s="1108"/>
      <c r="K17" s="172"/>
    </row>
    <row r="18" spans="1:11" ht="19.5" customHeight="1" thickBot="1">
      <c r="A18" s="156" t="s">
        <v>95</v>
      </c>
      <c r="B18" s="149"/>
      <c r="C18" s="157"/>
      <c r="D18" s="155"/>
      <c r="E18" s="155"/>
      <c r="F18" s="155"/>
      <c r="G18" s="155"/>
      <c r="H18" s="158"/>
      <c r="I18" s="158"/>
      <c r="J18" s="1103"/>
      <c r="K18" s="154"/>
    </row>
    <row r="19" spans="1:11" ht="12.75" customHeight="1" thickBot="1">
      <c r="A19" s="188"/>
      <c r="B19" s="516"/>
      <c r="C19" s="10"/>
      <c r="D19" s="18"/>
      <c r="E19" s="18"/>
      <c r="F19" s="186"/>
      <c r="G19" s="18"/>
      <c r="H19" s="19"/>
      <c r="I19" s="187"/>
      <c r="J19" s="1108"/>
      <c r="K19" s="172"/>
    </row>
    <row r="20" spans="1:11" ht="12.75" customHeight="1">
      <c r="A20" s="323" t="s">
        <v>87</v>
      </c>
      <c r="B20" s="128" t="s">
        <v>253</v>
      </c>
      <c r="C20" s="22"/>
      <c r="D20" s="23"/>
      <c r="E20" s="23"/>
      <c r="F20" s="23"/>
      <c r="G20" s="23"/>
      <c r="H20" s="117"/>
      <c r="I20" s="23"/>
      <c r="J20" s="1109"/>
      <c r="K20" s="170"/>
    </row>
    <row r="21" spans="1:11" ht="32.25" customHeight="1">
      <c r="A21" s="50"/>
      <c r="B21" s="985" t="s">
        <v>64</v>
      </c>
      <c r="C21" s="986"/>
      <c r="D21" s="61" t="s">
        <v>65</v>
      </c>
      <c r="E21" s="35" t="s">
        <v>28</v>
      </c>
      <c r="F21" s="112" t="s">
        <v>46</v>
      </c>
      <c r="G21" s="112" t="s">
        <v>28</v>
      </c>
      <c r="H21" s="120" t="s">
        <v>66</v>
      </c>
      <c r="I21" s="36">
        <v>20</v>
      </c>
      <c r="J21" s="859"/>
      <c r="K21" s="168">
        <f t="shared" ref="K21:K31" si="0">+I21*J21</f>
        <v>0</v>
      </c>
    </row>
    <row r="22" spans="1:11" ht="23.25" customHeight="1">
      <c r="A22" s="324" t="s">
        <v>91</v>
      </c>
      <c r="B22" s="132" t="s">
        <v>305</v>
      </c>
      <c r="C22" s="43"/>
      <c r="D22" s="62"/>
      <c r="E22" s="35"/>
      <c r="F22" s="112"/>
      <c r="G22" s="112"/>
      <c r="H22" s="126"/>
      <c r="I22" s="36"/>
      <c r="J22" s="859"/>
      <c r="K22" s="168">
        <f t="shared" si="0"/>
        <v>0</v>
      </c>
    </row>
    <row r="23" spans="1:11" ht="12.75" customHeight="1">
      <c r="A23" s="50"/>
      <c r="B23" s="28" t="s">
        <v>4</v>
      </c>
      <c r="C23" s="129"/>
      <c r="D23" s="29" t="s">
        <v>13</v>
      </c>
      <c r="E23" s="38" t="s">
        <v>14</v>
      </c>
      <c r="F23" s="96" t="s">
        <v>47</v>
      </c>
      <c r="G23" s="136">
        <v>7350</v>
      </c>
      <c r="H23" s="114">
        <v>200</v>
      </c>
      <c r="I23" s="36">
        <v>40</v>
      </c>
      <c r="J23" s="859"/>
      <c r="K23" s="168">
        <f t="shared" si="0"/>
        <v>0</v>
      </c>
    </row>
    <row r="24" spans="1:11" ht="12.75" customHeight="1">
      <c r="A24" s="50"/>
      <c r="B24" s="28" t="s">
        <v>32</v>
      </c>
      <c r="C24" s="39"/>
      <c r="D24" s="29" t="s">
        <v>15</v>
      </c>
      <c r="E24" s="38" t="s">
        <v>14</v>
      </c>
      <c r="F24" s="96" t="s">
        <v>47</v>
      </c>
      <c r="G24" s="136">
        <v>7350</v>
      </c>
      <c r="H24" s="114">
        <v>400</v>
      </c>
      <c r="I24" s="36">
        <v>20</v>
      </c>
      <c r="J24" s="859"/>
      <c r="K24" s="168">
        <f t="shared" si="0"/>
        <v>0</v>
      </c>
    </row>
    <row r="25" spans="1:11" ht="15" customHeight="1">
      <c r="A25" s="50"/>
      <c r="B25" s="28" t="s">
        <v>33</v>
      </c>
      <c r="C25" s="37"/>
      <c r="D25" s="29" t="s">
        <v>15</v>
      </c>
      <c r="E25" s="38" t="s">
        <v>14</v>
      </c>
      <c r="F25" s="96" t="s">
        <v>47</v>
      </c>
      <c r="G25" s="136">
        <v>7350</v>
      </c>
      <c r="H25" s="114">
        <v>2000</v>
      </c>
      <c r="I25" s="36">
        <v>4</v>
      </c>
      <c r="J25" s="859"/>
      <c r="K25" s="168">
        <f t="shared" si="0"/>
        <v>0</v>
      </c>
    </row>
    <row r="26" spans="1:11" ht="12.75" customHeight="1">
      <c r="A26" s="50"/>
      <c r="B26" s="28" t="s">
        <v>2</v>
      </c>
      <c r="C26" s="133"/>
      <c r="D26" s="29" t="s">
        <v>16</v>
      </c>
      <c r="E26" s="40" t="s">
        <v>14</v>
      </c>
      <c r="F26" s="96" t="s">
        <v>47</v>
      </c>
      <c r="G26" s="136">
        <v>7350</v>
      </c>
      <c r="H26" s="114">
        <v>10000</v>
      </c>
      <c r="I26" s="36">
        <v>4</v>
      </c>
      <c r="J26" s="859"/>
      <c r="K26" s="168">
        <f t="shared" si="0"/>
        <v>0</v>
      </c>
    </row>
    <row r="27" spans="1:11" ht="12.75" customHeight="1">
      <c r="A27" s="50"/>
      <c r="B27" s="41" t="s">
        <v>3</v>
      </c>
      <c r="C27" s="133"/>
      <c r="D27" s="29" t="s">
        <v>334</v>
      </c>
      <c r="E27" s="125" t="s">
        <v>14</v>
      </c>
      <c r="F27" s="96" t="s">
        <v>47</v>
      </c>
      <c r="G27" s="136">
        <v>7350</v>
      </c>
      <c r="H27" s="114">
        <v>10000</v>
      </c>
      <c r="I27" s="36">
        <v>4</v>
      </c>
      <c r="J27" s="859"/>
      <c r="K27" s="168">
        <f t="shared" si="0"/>
        <v>0</v>
      </c>
    </row>
    <row r="28" spans="1:11" ht="12.75" customHeight="1">
      <c r="A28" s="50"/>
      <c r="B28" s="108" t="s">
        <v>42</v>
      </c>
      <c r="C28" s="109"/>
      <c r="D28" s="497" t="s">
        <v>335</v>
      </c>
      <c r="E28" s="125" t="s">
        <v>14</v>
      </c>
      <c r="F28" s="96" t="s">
        <v>47</v>
      </c>
      <c r="G28" s="136">
        <v>7350</v>
      </c>
      <c r="H28" s="114">
        <v>10000</v>
      </c>
      <c r="I28" s="110">
        <v>4</v>
      </c>
      <c r="J28" s="859"/>
      <c r="K28" s="168">
        <f t="shared" si="0"/>
        <v>0</v>
      </c>
    </row>
    <row r="29" spans="1:11" ht="12.75" customHeight="1">
      <c r="A29" s="50"/>
      <c r="B29" s="108" t="s">
        <v>43</v>
      </c>
      <c r="C29" s="109"/>
      <c r="D29" s="497" t="s">
        <v>336</v>
      </c>
      <c r="E29" s="125" t="s">
        <v>14</v>
      </c>
      <c r="F29" s="96" t="s">
        <v>47</v>
      </c>
      <c r="G29" s="136">
        <v>7350</v>
      </c>
      <c r="H29" s="114">
        <v>10000</v>
      </c>
      <c r="I29" s="110">
        <v>4</v>
      </c>
      <c r="J29" s="859"/>
      <c r="K29" s="168">
        <f t="shared" si="0"/>
        <v>0</v>
      </c>
    </row>
    <row r="30" spans="1:11" ht="12.75" customHeight="1">
      <c r="A30" s="50"/>
      <c r="B30" s="52" t="s">
        <v>44</v>
      </c>
      <c r="C30" s="133"/>
      <c r="D30" s="113" t="s">
        <v>337</v>
      </c>
      <c r="E30" s="125" t="s">
        <v>14</v>
      </c>
      <c r="F30" s="96" t="s">
        <v>47</v>
      </c>
      <c r="G30" s="136">
        <v>7350</v>
      </c>
      <c r="H30" s="114">
        <v>10000</v>
      </c>
      <c r="I30" s="110">
        <v>2</v>
      </c>
      <c r="J30" s="859"/>
      <c r="K30" s="168">
        <f t="shared" si="0"/>
        <v>0</v>
      </c>
    </row>
    <row r="31" spans="1:11" ht="12.75" customHeight="1">
      <c r="A31" s="321" t="s">
        <v>304</v>
      </c>
      <c r="B31" s="132" t="s">
        <v>90</v>
      </c>
      <c r="C31" s="133"/>
      <c r="D31" s="29" t="s">
        <v>63</v>
      </c>
      <c r="E31" s="49" t="s">
        <v>28</v>
      </c>
      <c r="F31" s="418" t="s">
        <v>59</v>
      </c>
      <c r="G31" s="418"/>
      <c r="H31" s="122" t="s">
        <v>60</v>
      </c>
      <c r="I31" s="36">
        <v>2</v>
      </c>
      <c r="J31" s="859"/>
      <c r="K31" s="168">
        <f t="shared" si="0"/>
        <v>0</v>
      </c>
    </row>
    <row r="32" spans="1:11" ht="12.75" customHeight="1" thickBot="1">
      <c r="A32" s="414" t="s">
        <v>150</v>
      </c>
      <c r="B32" s="415" t="s">
        <v>76</v>
      </c>
      <c r="C32" s="416"/>
      <c r="D32" s="54" t="s">
        <v>63</v>
      </c>
      <c r="E32" s="55" t="s">
        <v>28</v>
      </c>
      <c r="F32" s="97" t="s">
        <v>45</v>
      </c>
      <c r="G32" s="417">
        <v>1</v>
      </c>
      <c r="H32" s="123" t="s">
        <v>61</v>
      </c>
      <c r="I32" s="42">
        <v>1</v>
      </c>
      <c r="J32" s="1110"/>
      <c r="K32" s="168">
        <f>+I32*J32</f>
        <v>0</v>
      </c>
    </row>
    <row r="33" spans="1:11" ht="13.5" thickBot="1">
      <c r="A33" s="56"/>
      <c r="F33" s="190" t="s">
        <v>94</v>
      </c>
      <c r="G33" s="959" t="str">
        <f>+A18</f>
        <v>5.2 ZEMELJSKA DELA IN TEMELJENJE:</v>
      </c>
      <c r="H33" s="960"/>
      <c r="I33" s="960"/>
      <c r="J33" s="961"/>
      <c r="K33" s="189">
        <f>SUM(K21:K32)</f>
        <v>0</v>
      </c>
    </row>
    <row r="34" spans="1:11" ht="13.5" customHeight="1">
      <c r="A34" s="59"/>
      <c r="B34" s="17"/>
      <c r="C34" s="63"/>
      <c r="D34" s="64"/>
      <c r="E34" s="64"/>
      <c r="F34" s="64"/>
      <c r="G34" s="147"/>
      <c r="H34" s="147"/>
      <c r="I34" s="147"/>
      <c r="J34" s="1111"/>
      <c r="K34" s="141"/>
    </row>
    <row r="35" spans="1:11" ht="12.75" customHeight="1">
      <c r="A35" s="148" t="s">
        <v>92</v>
      </c>
      <c r="B35" s="149"/>
      <c r="C35" s="150"/>
      <c r="D35" s="151"/>
      <c r="E35" s="151"/>
      <c r="F35" s="151"/>
      <c r="G35" s="151"/>
      <c r="H35" s="152"/>
      <c r="I35" s="153"/>
      <c r="J35" s="1103"/>
      <c r="K35" s="154"/>
    </row>
    <row r="36" spans="1:11" ht="13.5" thickBot="1">
      <c r="A36" s="65"/>
      <c r="B36" s="32"/>
      <c r="C36" s="66"/>
      <c r="D36" s="67"/>
      <c r="E36" s="67"/>
      <c r="F36" s="67"/>
      <c r="G36" s="67"/>
      <c r="H36" s="124"/>
      <c r="I36" s="68"/>
    </row>
    <row r="37" spans="1:11" ht="24.75" customHeight="1">
      <c r="A37" s="940" t="s">
        <v>31</v>
      </c>
      <c r="B37" s="944" t="s">
        <v>30</v>
      </c>
      <c r="C37" s="942" t="s">
        <v>0</v>
      </c>
      <c r="D37" s="942" t="s">
        <v>11</v>
      </c>
      <c r="E37" s="944" t="s">
        <v>12</v>
      </c>
      <c r="F37" s="946" t="s">
        <v>35</v>
      </c>
      <c r="G37" s="947"/>
      <c r="H37" s="933" t="s">
        <v>37</v>
      </c>
      <c r="I37" s="934"/>
      <c r="J37" s="935" t="s">
        <v>38</v>
      </c>
      <c r="K37" s="936"/>
    </row>
    <row r="38" spans="1:11" ht="24.75" customHeight="1" thickBot="1">
      <c r="A38" s="941"/>
      <c r="B38" s="989"/>
      <c r="C38" s="943"/>
      <c r="D38" s="943"/>
      <c r="E38" s="945"/>
      <c r="F38" s="139" t="s">
        <v>36</v>
      </c>
      <c r="G38" s="140" t="s">
        <v>34</v>
      </c>
      <c r="H38" s="116" t="s">
        <v>39</v>
      </c>
      <c r="I38" s="104" t="s">
        <v>40</v>
      </c>
      <c r="J38" s="1105" t="s">
        <v>81</v>
      </c>
      <c r="K38" s="142" t="s">
        <v>41</v>
      </c>
    </row>
    <row r="39" spans="1:11" ht="15" customHeight="1">
      <c r="A39" s="5" t="s">
        <v>93</v>
      </c>
      <c r="B39" s="69" t="s">
        <v>5</v>
      </c>
      <c r="C39" s="70"/>
      <c r="D39" s="71"/>
      <c r="E39" s="71"/>
      <c r="F39" s="88"/>
      <c r="G39" s="88"/>
      <c r="H39" s="160"/>
      <c r="I39" s="161"/>
      <c r="J39" s="1112"/>
      <c r="K39" s="172"/>
    </row>
    <row r="40" spans="1:11" ht="25.5" customHeight="1">
      <c r="A40" s="408"/>
      <c r="B40" s="1065" t="s">
        <v>176</v>
      </c>
      <c r="C40" s="1065"/>
      <c r="D40" s="72" t="s">
        <v>24</v>
      </c>
      <c r="E40" s="73" t="s">
        <v>14</v>
      </c>
      <c r="F40" s="74" t="s">
        <v>80</v>
      </c>
      <c r="G40" s="957">
        <v>213800</v>
      </c>
      <c r="H40" s="464"/>
      <c r="I40" s="106">
        <v>4</v>
      </c>
      <c r="J40" s="859"/>
      <c r="K40" s="168">
        <f t="shared" ref="K40:K43" si="1">+I40*J40</f>
        <v>0</v>
      </c>
    </row>
    <row r="41" spans="1:11">
      <c r="A41" s="408"/>
      <c r="B41" s="978" t="s">
        <v>177</v>
      </c>
      <c r="C41" s="979"/>
      <c r="D41" s="72" t="s">
        <v>25</v>
      </c>
      <c r="E41" s="74" t="s">
        <v>14</v>
      </c>
      <c r="F41" s="74" t="s">
        <v>80</v>
      </c>
      <c r="G41" s="1018"/>
      <c r="H41" s="72"/>
      <c r="I41" s="106">
        <v>1</v>
      </c>
      <c r="J41" s="859"/>
      <c r="K41" s="168">
        <f t="shared" si="1"/>
        <v>0</v>
      </c>
    </row>
    <row r="42" spans="1:11">
      <c r="A42" s="409" t="s">
        <v>151</v>
      </c>
      <c r="B42" s="75" t="s">
        <v>79</v>
      </c>
      <c r="C42" s="76"/>
      <c r="D42" s="24" t="s">
        <v>63</v>
      </c>
      <c r="E42" s="77" t="s">
        <v>28</v>
      </c>
      <c r="F42" s="74" t="s">
        <v>85</v>
      </c>
      <c r="G42" s="74"/>
      <c r="H42" s="162"/>
      <c r="I42" s="106"/>
      <c r="J42" s="859"/>
      <c r="K42" s="168">
        <f t="shared" si="1"/>
        <v>0</v>
      </c>
    </row>
    <row r="43" spans="1:11" ht="13.5" thickBot="1">
      <c r="A43" s="397" t="s">
        <v>152</v>
      </c>
      <c r="B43" s="164" t="s">
        <v>7</v>
      </c>
      <c r="C43" s="79"/>
      <c r="D43" s="55" t="s">
        <v>63</v>
      </c>
      <c r="E43" s="80" t="s">
        <v>28</v>
      </c>
      <c r="F43" s="80" t="s">
        <v>85</v>
      </c>
      <c r="G43" s="80"/>
      <c r="H43" s="165"/>
      <c r="I43" s="107">
        <v>1</v>
      </c>
      <c r="J43" s="1107"/>
      <c r="K43" s="168">
        <f t="shared" si="1"/>
        <v>0</v>
      </c>
    </row>
    <row r="44" spans="1:11" ht="13.5" customHeight="1" thickBot="1">
      <c r="A44" s="59"/>
      <c r="B44" s="17"/>
      <c r="C44" s="63"/>
      <c r="D44" s="64"/>
      <c r="E44" s="64"/>
      <c r="F44" s="190" t="s">
        <v>94</v>
      </c>
      <c r="G44" s="959" t="str">
        <f>+A35</f>
        <v>5.3 ARMATURNA JEKLA</v>
      </c>
      <c r="H44" s="960"/>
      <c r="I44" s="960"/>
      <c r="J44" s="961"/>
      <c r="K44" s="189">
        <f>SUM(K40:K43)</f>
        <v>0</v>
      </c>
    </row>
    <row r="45" spans="1:11">
      <c r="A45" s="94"/>
      <c r="B45" s="17"/>
      <c r="C45" s="63"/>
      <c r="D45" s="64"/>
      <c r="E45" s="64"/>
      <c r="F45" s="64"/>
      <c r="G45" s="147"/>
      <c r="H45" s="147"/>
      <c r="I45" s="147"/>
      <c r="J45" s="1111"/>
      <c r="K45" s="174"/>
    </row>
    <row r="46" spans="1:11">
      <c r="A46" s="94"/>
      <c r="B46" s="17"/>
      <c r="C46" s="63"/>
      <c r="D46" s="64"/>
      <c r="E46" s="64"/>
      <c r="F46" s="64"/>
      <c r="G46" s="147"/>
      <c r="H46" s="147"/>
      <c r="I46" s="147"/>
      <c r="J46" s="1111"/>
      <c r="K46" s="174"/>
    </row>
    <row r="47" spans="1:11" ht="15.75">
      <c r="A47" s="148" t="s">
        <v>96</v>
      </c>
      <c r="B47" s="149"/>
      <c r="C47" s="150"/>
      <c r="D47" s="151"/>
      <c r="E47" s="151"/>
      <c r="F47" s="151"/>
      <c r="G47" s="151"/>
      <c r="H47" s="152"/>
      <c r="I47" s="153"/>
      <c r="J47" s="1103"/>
      <c r="K47" s="154"/>
    </row>
    <row r="48" spans="1:11" ht="13.5" thickBot="1">
      <c r="A48" s="65"/>
      <c r="B48" s="32"/>
      <c r="C48" s="66"/>
      <c r="D48" s="67"/>
      <c r="E48" s="67"/>
      <c r="F48" s="67"/>
      <c r="G48" s="67"/>
      <c r="H48" s="124"/>
      <c r="I48" s="68"/>
    </row>
    <row r="49" spans="1:11" ht="15">
      <c r="A49" s="940" t="s">
        <v>31</v>
      </c>
      <c r="B49" s="944" t="s">
        <v>30</v>
      </c>
      <c r="C49" s="942" t="s">
        <v>0</v>
      </c>
      <c r="D49" s="942" t="s">
        <v>11</v>
      </c>
      <c r="E49" s="944" t="s">
        <v>12</v>
      </c>
      <c r="F49" s="946" t="s">
        <v>35</v>
      </c>
      <c r="G49" s="947"/>
      <c r="H49" s="933" t="s">
        <v>37</v>
      </c>
      <c r="I49" s="934"/>
      <c r="J49" s="935" t="s">
        <v>38</v>
      </c>
      <c r="K49" s="936"/>
    </row>
    <row r="50" spans="1:11" ht="13.5" thickBot="1">
      <c r="A50" s="941"/>
      <c r="B50" s="989"/>
      <c r="C50" s="943"/>
      <c r="D50" s="943"/>
      <c r="E50" s="945"/>
      <c r="F50" s="139" t="s">
        <v>36</v>
      </c>
      <c r="G50" s="140" t="s">
        <v>34</v>
      </c>
      <c r="H50" s="116" t="s">
        <v>39</v>
      </c>
      <c r="I50" s="104" t="s">
        <v>40</v>
      </c>
      <c r="J50" s="1105" t="s">
        <v>81</v>
      </c>
      <c r="K50" s="142" t="s">
        <v>41</v>
      </c>
    </row>
    <row r="51" spans="1:11">
      <c r="A51" s="5" t="s">
        <v>97</v>
      </c>
      <c r="B51" s="69" t="s">
        <v>83</v>
      </c>
      <c r="C51" s="70"/>
      <c r="D51" s="71"/>
      <c r="E51" s="71"/>
      <c r="F51" s="88"/>
      <c r="G51" s="88"/>
      <c r="H51" s="160"/>
      <c r="I51" s="161"/>
      <c r="J51" s="1112"/>
      <c r="K51" s="172"/>
    </row>
    <row r="52" spans="1:11" ht="15">
      <c r="A52" s="175"/>
      <c r="B52" s="270" t="s">
        <v>178</v>
      </c>
      <c r="C52" s="106"/>
      <c r="D52" s="74"/>
      <c r="E52" s="74" t="s">
        <v>19</v>
      </c>
      <c r="F52" s="74" t="s">
        <v>80</v>
      </c>
      <c r="G52" s="957">
        <v>354720</v>
      </c>
      <c r="H52" s="162"/>
      <c r="I52" s="461">
        <v>5</v>
      </c>
      <c r="J52" s="1113"/>
      <c r="K52" s="168">
        <f t="shared" ref="K52:K57" si="2">+I52*J52</f>
        <v>0</v>
      </c>
    </row>
    <row r="53" spans="1:11" ht="15" customHeight="1">
      <c r="A53" s="175"/>
      <c r="B53" s="270" t="s">
        <v>179</v>
      </c>
      <c r="C53" s="106"/>
      <c r="D53" s="74"/>
      <c r="E53" s="77"/>
      <c r="F53" s="74"/>
      <c r="G53" s="958"/>
      <c r="H53" s="162"/>
      <c r="I53" s="461">
        <v>5</v>
      </c>
      <c r="J53" s="1113"/>
      <c r="K53" s="168">
        <f t="shared" si="2"/>
        <v>0</v>
      </c>
    </row>
    <row r="54" spans="1:11" ht="15" customHeight="1">
      <c r="A54" s="175"/>
      <c r="B54" s="394" t="s">
        <v>180</v>
      </c>
      <c r="C54" s="106"/>
      <c r="D54" s="74"/>
      <c r="E54" s="77"/>
      <c r="F54" s="74"/>
      <c r="G54" s="1018"/>
      <c r="H54" s="162"/>
      <c r="I54" s="461">
        <v>5</v>
      </c>
      <c r="J54" s="1113"/>
      <c r="K54" s="168">
        <f t="shared" si="2"/>
        <v>0</v>
      </c>
    </row>
    <row r="55" spans="1:11" ht="15" customHeight="1">
      <c r="A55" s="175"/>
      <c r="B55" s="394" t="s">
        <v>181</v>
      </c>
      <c r="C55" s="106"/>
      <c r="D55" s="74"/>
      <c r="E55" s="77"/>
      <c r="F55" s="74"/>
      <c r="G55" s="259"/>
      <c r="H55" s="162"/>
      <c r="I55" s="461">
        <v>5</v>
      </c>
      <c r="J55" s="1113"/>
      <c r="K55" s="168">
        <f t="shared" si="2"/>
        <v>0</v>
      </c>
    </row>
    <row r="56" spans="1:11">
      <c r="A56" s="255" t="s">
        <v>153</v>
      </c>
      <c r="B56" s="75" t="s">
        <v>79</v>
      </c>
      <c r="C56" s="76"/>
      <c r="D56" s="24" t="s">
        <v>63</v>
      </c>
      <c r="E56" s="77" t="s">
        <v>28</v>
      </c>
      <c r="F56" s="74" t="s">
        <v>85</v>
      </c>
      <c r="G56" s="74"/>
      <c r="H56" s="162"/>
      <c r="I56" s="163"/>
      <c r="J56" s="859"/>
      <c r="K56" s="168">
        <f t="shared" si="2"/>
        <v>0</v>
      </c>
    </row>
    <row r="57" spans="1:11" ht="15.75" thickBot="1">
      <c r="A57" s="256" t="s">
        <v>154</v>
      </c>
      <c r="B57" s="164" t="s">
        <v>7</v>
      </c>
      <c r="C57" s="79"/>
      <c r="D57" s="55" t="s">
        <v>63</v>
      </c>
      <c r="E57" s="80" t="s">
        <v>28</v>
      </c>
      <c r="F57" s="80" t="s">
        <v>85</v>
      </c>
      <c r="G57" s="80"/>
      <c r="H57" s="165"/>
      <c r="I57" s="166">
        <v>1</v>
      </c>
      <c r="J57" s="1113"/>
      <c r="K57" s="168">
        <f t="shared" si="2"/>
        <v>0</v>
      </c>
    </row>
    <row r="58" spans="1:11" ht="13.5" customHeight="1" thickBot="1">
      <c r="A58" s="59"/>
      <c r="B58" s="17"/>
      <c r="C58" s="63"/>
      <c r="D58" s="64"/>
      <c r="E58" s="64"/>
      <c r="F58" s="190" t="s">
        <v>94</v>
      </c>
      <c r="G58" s="959" t="str">
        <f>+A47</f>
        <v>5.4 KOVINSKE KONSTRUKCIJE</v>
      </c>
      <c r="H58" s="960"/>
      <c r="I58" s="960"/>
      <c r="J58" s="961"/>
      <c r="K58" s="189">
        <f>SUM(K52:K57)</f>
        <v>0</v>
      </c>
    </row>
    <row r="59" spans="1:11">
      <c r="A59" s="94"/>
      <c r="B59" s="17"/>
      <c r="C59" s="63"/>
      <c r="D59" s="64"/>
      <c r="E59" s="64"/>
      <c r="F59" s="64"/>
      <c r="G59" s="147"/>
      <c r="H59" s="147"/>
      <c r="I59" s="147"/>
      <c r="J59" s="1111"/>
      <c r="K59" s="174"/>
    </row>
    <row r="60" spans="1:11" ht="15.75">
      <c r="A60" s="148" t="s">
        <v>344</v>
      </c>
      <c r="B60" s="149"/>
      <c r="C60" s="150"/>
      <c r="D60" s="151"/>
      <c r="E60" s="151"/>
      <c r="F60" s="151"/>
      <c r="G60" s="151"/>
      <c r="H60" s="151"/>
      <c r="I60" s="151"/>
      <c r="J60" s="1114"/>
      <c r="K60" s="489"/>
    </row>
    <row r="61" spans="1:11" ht="13.5" thickBot="1">
      <c r="A61" s="83"/>
      <c r="B61" s="84"/>
      <c r="C61" s="85"/>
      <c r="D61" s="86"/>
      <c r="E61" s="86"/>
      <c r="F61" s="64"/>
      <c r="G61" s="147"/>
      <c r="H61" s="147"/>
      <c r="I61" s="147"/>
      <c r="J61" s="1111"/>
      <c r="K61" s="477"/>
    </row>
    <row r="62" spans="1:11" ht="15" customHeight="1">
      <c r="A62" s="940" t="s">
        <v>31</v>
      </c>
      <c r="B62" s="944" t="s">
        <v>30</v>
      </c>
      <c r="C62" s="942" t="s">
        <v>0</v>
      </c>
      <c r="D62" s="942" t="s">
        <v>11</v>
      </c>
      <c r="E62" s="944" t="s">
        <v>12</v>
      </c>
      <c r="F62" s="946" t="s">
        <v>35</v>
      </c>
      <c r="G62" s="947"/>
      <c r="H62" s="933" t="s">
        <v>37</v>
      </c>
      <c r="I62" s="934"/>
      <c r="J62" s="997" t="s">
        <v>38</v>
      </c>
      <c r="K62" s="998"/>
    </row>
    <row r="63" spans="1:11" ht="29.25" customHeight="1" thickBot="1">
      <c r="A63" s="1032"/>
      <c r="B63" s="1043"/>
      <c r="C63" s="943"/>
      <c r="D63" s="943"/>
      <c r="E63" s="945"/>
      <c r="F63" s="139" t="s">
        <v>36</v>
      </c>
      <c r="G63" s="140" t="s">
        <v>34</v>
      </c>
      <c r="H63" s="116" t="s">
        <v>39</v>
      </c>
      <c r="I63" s="104" t="s">
        <v>40</v>
      </c>
      <c r="J63" s="1105" t="s">
        <v>81</v>
      </c>
      <c r="K63" s="486" t="s">
        <v>41</v>
      </c>
    </row>
    <row r="64" spans="1:11" ht="15.75" customHeight="1" thickBot="1">
      <c r="A64" s="511" t="s">
        <v>878</v>
      </c>
      <c r="B64" s="512" t="s">
        <v>312</v>
      </c>
      <c r="C64" s="513"/>
      <c r="D64" s="514" t="s">
        <v>313</v>
      </c>
      <c r="E64" s="515" t="s">
        <v>19</v>
      </c>
      <c r="F64" s="106"/>
      <c r="G64" s="106"/>
      <c r="H64" s="106"/>
      <c r="I64" s="111">
        <v>3</v>
      </c>
      <c r="J64" s="859"/>
      <c r="K64" s="476">
        <f>+I64*J64</f>
        <v>0</v>
      </c>
    </row>
    <row r="65" spans="1:11" ht="12.75" customHeight="1" thickBot="1">
      <c r="A65" s="91"/>
      <c r="B65" s="13"/>
      <c r="C65" s="92"/>
      <c r="D65" s="93"/>
      <c r="E65" s="64"/>
      <c r="F65" s="190" t="s">
        <v>94</v>
      </c>
      <c r="G65" s="959" t="str">
        <f>+A60</f>
        <v>5.5. EPOKSIDNI TLAKI</v>
      </c>
      <c r="H65" s="960"/>
      <c r="I65" s="960"/>
      <c r="J65" s="961"/>
      <c r="K65" s="488">
        <f>SUM(K64:K64)</f>
        <v>0</v>
      </c>
    </row>
    <row r="66" spans="1:11">
      <c r="A66" s="94"/>
      <c r="B66" s="17"/>
      <c r="C66" s="63"/>
      <c r="D66" s="64"/>
      <c r="E66" s="64"/>
      <c r="F66" s="64"/>
      <c r="G66" s="147"/>
      <c r="H66" s="147"/>
      <c r="I66" s="147"/>
      <c r="J66" s="1111"/>
      <c r="K66" s="174"/>
    </row>
    <row r="67" spans="1:11">
      <c r="A67" s="94"/>
      <c r="B67" s="17"/>
      <c r="C67" s="63"/>
      <c r="D67" s="64"/>
      <c r="E67" s="64"/>
      <c r="F67" s="64"/>
      <c r="G67" s="147"/>
      <c r="H67" s="147"/>
      <c r="I67" s="147"/>
      <c r="J67" s="1111"/>
      <c r="K67" s="174"/>
    </row>
    <row r="68" spans="1:11" ht="15.75">
      <c r="A68" s="148" t="s">
        <v>99</v>
      </c>
      <c r="B68" s="573"/>
      <c r="C68" s="574"/>
      <c r="D68" s="575"/>
      <c r="E68" s="575"/>
      <c r="F68" s="575"/>
      <c r="G68" s="575"/>
      <c r="H68" s="576"/>
      <c r="I68" s="577"/>
      <c r="J68" s="1103"/>
      <c r="K68" s="470"/>
    </row>
    <row r="69" spans="1:11" s="299" customFormat="1" ht="15.75">
      <c r="A69" s="677"/>
      <c r="B69" s="369"/>
      <c r="C69" s="706" t="s">
        <v>753</v>
      </c>
      <c r="D69" s="706"/>
      <c r="E69" s="707">
        <v>177</v>
      </c>
      <c r="F69" s="708" t="s">
        <v>372</v>
      </c>
      <c r="G69" s="673"/>
      <c r="H69" s="674"/>
      <c r="I69" s="675"/>
      <c r="J69" s="1115"/>
      <c r="K69" s="676"/>
    </row>
    <row r="70" spans="1:11" s="299" customFormat="1" ht="15.75">
      <c r="A70" s="677"/>
      <c r="B70" s="369"/>
      <c r="C70" s="709" t="s">
        <v>754</v>
      </c>
      <c r="D70" s="706"/>
      <c r="E70" s="707">
        <v>1300</v>
      </c>
      <c r="F70" s="708" t="s">
        <v>372</v>
      </c>
      <c r="G70" s="673"/>
      <c r="H70" s="674"/>
      <c r="I70" s="675"/>
      <c r="J70" s="1115"/>
      <c r="K70" s="676"/>
    </row>
    <row r="71" spans="1:11" ht="13.5" thickBot="1">
      <c r="A71" s="91"/>
      <c r="B71" s="13"/>
      <c r="C71" s="92"/>
      <c r="D71" s="93"/>
      <c r="E71" s="93"/>
      <c r="F71" s="93"/>
      <c r="G71" s="297"/>
      <c r="H71" s="297"/>
      <c r="I71" s="297"/>
      <c r="J71" s="1116"/>
      <c r="K71" s="298"/>
    </row>
    <row r="72" spans="1:11" ht="13.9" customHeight="1">
      <c r="A72" s="1005" t="s">
        <v>31</v>
      </c>
      <c r="B72" s="1001" t="s">
        <v>30</v>
      </c>
      <c r="C72" s="999" t="s">
        <v>0</v>
      </c>
      <c r="D72" s="999" t="s">
        <v>11</v>
      </c>
      <c r="E72" s="1001" t="s">
        <v>12</v>
      </c>
      <c r="F72" s="946" t="s">
        <v>35</v>
      </c>
      <c r="G72" s="947"/>
      <c r="H72" s="1003" t="s">
        <v>37</v>
      </c>
      <c r="I72" s="1004"/>
      <c r="J72" s="997" t="s">
        <v>38</v>
      </c>
      <c r="K72" s="998"/>
    </row>
    <row r="73" spans="1:11" ht="13.5" thickBot="1">
      <c r="A73" s="941"/>
      <c r="B73" s="989"/>
      <c r="C73" s="1000"/>
      <c r="D73" s="1000"/>
      <c r="E73" s="1002"/>
      <c r="F73" s="554" t="s">
        <v>36</v>
      </c>
      <c r="G73" s="555" t="s">
        <v>34</v>
      </c>
      <c r="H73" s="556" t="s">
        <v>39</v>
      </c>
      <c r="I73" s="104" t="s">
        <v>40</v>
      </c>
      <c r="J73" s="1117" t="s">
        <v>81</v>
      </c>
      <c r="K73" s="486" t="s">
        <v>41</v>
      </c>
    </row>
    <row r="74" spans="1:11" ht="15">
      <c r="A74" s="558" t="s">
        <v>310</v>
      </c>
      <c r="B74" s="559" t="s">
        <v>415</v>
      </c>
      <c r="C74" s="578"/>
      <c r="D74" s="560"/>
      <c r="E74" s="560"/>
      <c r="F74" s="561"/>
      <c r="G74" s="562"/>
      <c r="H74" s="563"/>
      <c r="I74" s="564"/>
      <c r="J74" s="1118"/>
      <c r="K74" s="475"/>
    </row>
    <row r="75" spans="1:11" ht="26.45" customHeight="1">
      <c r="A75" s="583" t="s">
        <v>465</v>
      </c>
      <c r="B75" s="1006" t="s">
        <v>388</v>
      </c>
      <c r="C75" s="1008"/>
      <c r="D75" s="566" t="s">
        <v>389</v>
      </c>
      <c r="E75" s="567" t="s">
        <v>28</v>
      </c>
      <c r="F75" s="567" t="s">
        <v>85</v>
      </c>
      <c r="G75" s="581"/>
      <c r="H75" s="568" t="s">
        <v>110</v>
      </c>
      <c r="I75" s="582">
        <v>1</v>
      </c>
      <c r="J75" s="859"/>
      <c r="K75" s="183">
        <f>+I75*J75</f>
        <v>0</v>
      </c>
    </row>
    <row r="76" spans="1:11" ht="13.15" customHeight="1">
      <c r="A76" s="583" t="s">
        <v>466</v>
      </c>
      <c r="B76" s="1006" t="s">
        <v>435</v>
      </c>
      <c r="C76" s="1008"/>
      <c r="D76" s="566" t="s">
        <v>63</v>
      </c>
      <c r="E76" s="567" t="s">
        <v>28</v>
      </c>
      <c r="F76" s="567" t="s">
        <v>45</v>
      </c>
      <c r="G76" s="581"/>
      <c r="H76" s="568" t="s">
        <v>48</v>
      </c>
      <c r="I76" s="582">
        <v>1</v>
      </c>
      <c r="J76" s="859"/>
      <c r="K76" s="183">
        <f>+I76*J76</f>
        <v>0</v>
      </c>
    </row>
    <row r="77" spans="1:11" ht="13.15" customHeight="1">
      <c r="A77" s="583" t="s">
        <v>467</v>
      </c>
      <c r="B77" s="1006" t="s">
        <v>417</v>
      </c>
      <c r="C77" s="1008"/>
      <c r="D77" s="566" t="s">
        <v>63</v>
      </c>
      <c r="E77" s="567" t="s">
        <v>28</v>
      </c>
      <c r="F77" s="567" t="s">
        <v>88</v>
      </c>
      <c r="G77" s="581"/>
      <c r="H77" s="581" t="s">
        <v>420</v>
      </c>
      <c r="I77" s="581">
        <v>2</v>
      </c>
      <c r="J77" s="859"/>
      <c r="K77" s="183">
        <f>+I77*J77</f>
        <v>0</v>
      </c>
    </row>
    <row r="78" spans="1:11" ht="13.15" customHeight="1">
      <c r="A78" s="586" t="s">
        <v>468</v>
      </c>
      <c r="B78" s="580" t="s">
        <v>393</v>
      </c>
      <c r="C78" s="41"/>
      <c r="D78" s="569"/>
      <c r="E78" s="570"/>
      <c r="F78" s="106"/>
      <c r="G78" s="106"/>
      <c r="H78" s="106"/>
      <c r="I78" s="581"/>
      <c r="J78" s="859"/>
      <c r="K78" s="183"/>
    </row>
    <row r="79" spans="1:11" ht="13.15" customHeight="1">
      <c r="A79" s="565" t="s">
        <v>469</v>
      </c>
      <c r="B79" s="579" t="s">
        <v>395</v>
      </c>
      <c r="C79" s="41"/>
      <c r="D79" s="569" t="s">
        <v>396</v>
      </c>
      <c r="E79" s="570" t="s">
        <v>14</v>
      </c>
      <c r="F79" s="38"/>
      <c r="G79" s="581"/>
      <c r="H79" s="581" t="s">
        <v>419</v>
      </c>
      <c r="I79" s="581">
        <v>15</v>
      </c>
      <c r="J79" s="859"/>
      <c r="K79" s="183">
        <f t="shared" ref="K79:K94" si="3">+I79*J79</f>
        <v>0</v>
      </c>
    </row>
    <row r="80" spans="1:11" ht="13.15" customHeight="1">
      <c r="A80" s="565" t="s">
        <v>470</v>
      </c>
      <c r="B80" s="579" t="s">
        <v>398</v>
      </c>
      <c r="C80" s="41"/>
      <c r="D80" s="569" t="s">
        <v>399</v>
      </c>
      <c r="E80" s="570" t="s">
        <v>14</v>
      </c>
      <c r="F80" s="38"/>
      <c r="G80" s="136"/>
      <c r="H80" s="111" t="s">
        <v>434</v>
      </c>
      <c r="I80" s="581">
        <v>15</v>
      </c>
      <c r="J80" s="859"/>
      <c r="K80" s="183">
        <f t="shared" si="3"/>
        <v>0</v>
      </c>
    </row>
    <row r="81" spans="1:11">
      <c r="A81" s="565" t="s">
        <v>471</v>
      </c>
      <c r="B81" s="579" t="s">
        <v>400</v>
      </c>
      <c r="C81" s="41"/>
      <c r="D81" s="569" t="s">
        <v>401</v>
      </c>
      <c r="E81" s="570" t="s">
        <v>14</v>
      </c>
      <c r="F81" s="38"/>
      <c r="G81" s="136"/>
      <c r="H81" s="111" t="s">
        <v>434</v>
      </c>
      <c r="I81" s="581">
        <v>5</v>
      </c>
      <c r="J81" s="859"/>
      <c r="K81" s="183">
        <f t="shared" si="3"/>
        <v>0</v>
      </c>
    </row>
    <row r="82" spans="1:11">
      <c r="A82" s="565" t="s">
        <v>472</v>
      </c>
      <c r="B82" s="579" t="s">
        <v>402</v>
      </c>
      <c r="C82" s="41"/>
      <c r="D82" s="569" t="s">
        <v>403</v>
      </c>
      <c r="E82" s="570" t="s">
        <v>14</v>
      </c>
      <c r="F82" s="38"/>
      <c r="G82" s="136"/>
      <c r="H82" s="111" t="s">
        <v>434</v>
      </c>
      <c r="I82" s="581">
        <v>5</v>
      </c>
      <c r="J82" s="859"/>
      <c r="K82" s="183">
        <f t="shared" si="3"/>
        <v>0</v>
      </c>
    </row>
    <row r="83" spans="1:11">
      <c r="A83" s="586" t="s">
        <v>473</v>
      </c>
      <c r="B83" s="580" t="s">
        <v>405</v>
      </c>
      <c r="C83" s="41"/>
      <c r="D83" s="569"/>
      <c r="E83" s="570"/>
      <c r="F83" s="106"/>
      <c r="G83" s="106"/>
      <c r="H83" s="111"/>
      <c r="I83" s="581"/>
      <c r="J83" s="859"/>
      <c r="K83" s="183"/>
    </row>
    <row r="84" spans="1:11">
      <c r="A84" s="565" t="s">
        <v>474</v>
      </c>
      <c r="B84" s="579" t="s">
        <v>414</v>
      </c>
      <c r="C84" s="41"/>
      <c r="D84" s="569" t="s">
        <v>406</v>
      </c>
      <c r="E84" s="570" t="s">
        <v>14</v>
      </c>
      <c r="F84" s="38"/>
      <c r="G84" s="136"/>
      <c r="H84" s="111" t="s">
        <v>434</v>
      </c>
      <c r="I84" s="581">
        <v>10</v>
      </c>
      <c r="J84" s="859"/>
      <c r="K84" s="183">
        <f t="shared" si="3"/>
        <v>0</v>
      </c>
    </row>
    <row r="85" spans="1:11">
      <c r="A85" s="565" t="s">
        <v>475</v>
      </c>
      <c r="B85" s="579" t="s">
        <v>433</v>
      </c>
      <c r="C85" s="41"/>
      <c r="D85" s="569" t="s">
        <v>407</v>
      </c>
      <c r="E85" s="570" t="s">
        <v>14</v>
      </c>
      <c r="F85" s="38"/>
      <c r="G85" s="136"/>
      <c r="H85" s="111" t="s">
        <v>434</v>
      </c>
      <c r="I85" s="581">
        <v>2</v>
      </c>
      <c r="J85" s="859"/>
      <c r="K85" s="183">
        <f t="shared" si="3"/>
        <v>0</v>
      </c>
    </row>
    <row r="86" spans="1:11">
      <c r="A86" s="565" t="s">
        <v>476</v>
      </c>
      <c r="B86" s="579" t="s">
        <v>408</v>
      </c>
      <c r="C86" s="41"/>
      <c r="D86" s="569" t="s">
        <v>409</v>
      </c>
      <c r="E86" s="570" t="s">
        <v>14</v>
      </c>
      <c r="F86" s="38"/>
      <c r="G86" s="136"/>
      <c r="H86" s="111" t="s">
        <v>434</v>
      </c>
      <c r="I86" s="581">
        <v>1</v>
      </c>
      <c r="J86" s="859"/>
      <c r="K86" s="183">
        <f t="shared" si="3"/>
        <v>0</v>
      </c>
    </row>
    <row r="87" spans="1:11">
      <c r="A87" s="565" t="s">
        <v>477</v>
      </c>
      <c r="B87" s="1006" t="s">
        <v>416</v>
      </c>
      <c r="C87" s="1008"/>
      <c r="D87" s="569" t="s">
        <v>410</v>
      </c>
      <c r="E87" s="570" t="s">
        <v>14</v>
      </c>
      <c r="F87" s="38"/>
      <c r="G87" s="136"/>
      <c r="H87" s="581" t="s">
        <v>434</v>
      </c>
      <c r="I87" s="581">
        <v>1</v>
      </c>
      <c r="J87" s="859"/>
      <c r="K87" s="183">
        <f t="shared" si="3"/>
        <v>0</v>
      </c>
    </row>
    <row r="88" spans="1:11">
      <c r="A88" s="565" t="s">
        <v>478</v>
      </c>
      <c r="B88" s="579" t="s">
        <v>411</v>
      </c>
      <c r="C88" s="41"/>
      <c r="D88" s="569" t="s">
        <v>412</v>
      </c>
      <c r="E88" s="570" t="s">
        <v>14</v>
      </c>
      <c r="F88" s="38"/>
      <c r="G88" s="136"/>
      <c r="H88" s="111" t="s">
        <v>434</v>
      </c>
      <c r="I88" s="581">
        <v>1</v>
      </c>
      <c r="J88" s="859"/>
      <c r="K88" s="183">
        <f t="shared" si="3"/>
        <v>0</v>
      </c>
    </row>
    <row r="89" spans="1:11">
      <c r="A89" s="586" t="s">
        <v>479</v>
      </c>
      <c r="B89" s="580" t="s">
        <v>442</v>
      </c>
      <c r="C89" s="41"/>
      <c r="D89" s="569"/>
      <c r="E89" s="570"/>
      <c r="F89" s="106"/>
      <c r="G89" s="106"/>
      <c r="H89" s="106"/>
      <c r="I89" s="581"/>
      <c r="J89" s="859"/>
      <c r="K89" s="183"/>
    </row>
    <row r="90" spans="1:11" ht="13.15" customHeight="1">
      <c r="A90" s="565" t="s">
        <v>480</v>
      </c>
      <c r="B90" s="579" t="s">
        <v>395</v>
      </c>
      <c r="C90" s="41"/>
      <c r="D90" s="569" t="s">
        <v>421</v>
      </c>
      <c r="E90" s="570" t="s">
        <v>14</v>
      </c>
      <c r="F90" s="38" t="s">
        <v>418</v>
      </c>
      <c r="G90" s="581"/>
      <c r="H90" s="581" t="s">
        <v>419</v>
      </c>
      <c r="I90" s="581">
        <v>1</v>
      </c>
      <c r="J90" s="859"/>
      <c r="K90" s="183">
        <f t="shared" si="3"/>
        <v>0</v>
      </c>
    </row>
    <row r="91" spans="1:11">
      <c r="A91" s="565" t="s">
        <v>481</v>
      </c>
      <c r="B91" s="579" t="s">
        <v>432</v>
      </c>
      <c r="C91" s="41"/>
      <c r="D91" s="569" t="s">
        <v>431</v>
      </c>
      <c r="E91" s="570" t="s">
        <v>14</v>
      </c>
      <c r="F91" s="106"/>
      <c r="G91" s="106"/>
      <c r="H91" s="111" t="s">
        <v>434</v>
      </c>
      <c r="I91" s="581">
        <v>1</v>
      </c>
      <c r="J91" s="859"/>
      <c r="K91" s="183">
        <f t="shared" si="3"/>
        <v>0</v>
      </c>
    </row>
    <row r="92" spans="1:11" ht="31.5" customHeight="1">
      <c r="A92" s="586" t="s">
        <v>482</v>
      </c>
      <c r="B92" s="761" t="s">
        <v>436</v>
      </c>
      <c r="C92" s="758"/>
      <c r="D92" s="24"/>
      <c r="E92" s="570" t="s">
        <v>28</v>
      </c>
      <c r="F92" s="74"/>
      <c r="G92" s="106"/>
      <c r="H92" s="114"/>
      <c r="I92" s="581"/>
      <c r="J92" s="859"/>
      <c r="K92" s="183">
        <f t="shared" si="3"/>
        <v>0</v>
      </c>
    </row>
    <row r="93" spans="1:11" ht="31.5" customHeight="1">
      <c r="A93" s="587" t="s">
        <v>483</v>
      </c>
      <c r="B93" s="748" t="s">
        <v>130</v>
      </c>
      <c r="C93" s="758"/>
      <c r="D93" s="24" t="s">
        <v>439</v>
      </c>
      <c r="E93" s="567" t="s">
        <v>28</v>
      </c>
      <c r="F93" s="74" t="s">
        <v>85</v>
      </c>
      <c r="G93" s="106"/>
      <c r="H93" s="114" t="s">
        <v>60</v>
      </c>
      <c r="I93" s="581">
        <v>2</v>
      </c>
      <c r="J93" s="859"/>
      <c r="K93" s="168">
        <f t="shared" si="3"/>
        <v>0</v>
      </c>
    </row>
    <row r="94" spans="1:11" ht="31.5" customHeight="1" thickBot="1">
      <c r="A94" s="588" t="s">
        <v>484</v>
      </c>
      <c r="B94" s="1025" t="s">
        <v>766</v>
      </c>
      <c r="C94" s="1010"/>
      <c r="D94" s="571" t="s">
        <v>439</v>
      </c>
      <c r="E94" s="572"/>
      <c r="F94" s="74" t="s">
        <v>85</v>
      </c>
      <c r="G94" s="107"/>
      <c r="H94" s="584" t="s">
        <v>60</v>
      </c>
      <c r="I94" s="585">
        <v>1</v>
      </c>
      <c r="J94" s="1107"/>
      <c r="K94" s="169">
        <f t="shared" si="3"/>
        <v>0</v>
      </c>
    </row>
    <row r="95" spans="1:11" ht="13.5" thickBot="1">
      <c r="A95" s="91"/>
      <c r="B95" s="13"/>
      <c r="C95" s="92"/>
      <c r="D95" s="93"/>
      <c r="E95" s="93"/>
      <c r="F95" s="190" t="s">
        <v>94</v>
      </c>
      <c r="G95" s="959" t="str">
        <f>+A68</f>
        <v>5.6 BETONSKA DELA</v>
      </c>
      <c r="H95" s="960"/>
      <c r="I95" s="960"/>
      <c r="J95" s="961"/>
      <c r="K95" s="599">
        <f>SUM(K75:K94)</f>
        <v>0</v>
      </c>
    </row>
    <row r="96" spans="1:11">
      <c r="A96" s="94"/>
      <c r="B96" s="17"/>
      <c r="C96" s="63"/>
      <c r="D96" s="64"/>
      <c r="E96" s="64"/>
      <c r="F96" s="64"/>
      <c r="G96" s="147"/>
      <c r="H96" s="147"/>
      <c r="I96" s="147"/>
      <c r="J96" s="1111"/>
      <c r="K96" s="174"/>
    </row>
    <row r="97" spans="1:11">
      <c r="A97" s="94"/>
      <c r="B97" s="17"/>
      <c r="C97" s="63"/>
      <c r="D97" s="64"/>
      <c r="E97" s="64"/>
      <c r="F97" s="64"/>
      <c r="G97" s="147"/>
      <c r="H97" s="147"/>
      <c r="I97" s="147"/>
      <c r="J97" s="1111"/>
      <c r="K97" s="174"/>
    </row>
    <row r="98" spans="1:11" ht="13.9" customHeight="1" thickBot="1">
      <c r="A98" s="94"/>
      <c r="B98" s="17"/>
      <c r="C98" s="63"/>
      <c r="D98" s="64"/>
      <c r="E98" s="64"/>
      <c r="F98" s="64"/>
      <c r="G98" s="147"/>
      <c r="H98" s="147"/>
      <c r="I98" s="147"/>
      <c r="J98" s="1111"/>
      <c r="K98" s="174"/>
    </row>
    <row r="99" spans="1:11" ht="24" customHeight="1" thickBot="1">
      <c r="A99" s="94"/>
      <c r="B99" s="17"/>
      <c r="C99" s="63"/>
      <c r="D99" s="64"/>
      <c r="E99" s="64"/>
      <c r="F99" s="994" t="s">
        <v>347</v>
      </c>
      <c r="G99" s="995"/>
      <c r="H99" s="995"/>
      <c r="I99" s="995"/>
      <c r="J99" s="996"/>
      <c r="K99" s="500">
        <f>+K15+K33+K44+K58+K65+K95</f>
        <v>0</v>
      </c>
    </row>
    <row r="100" spans="1:11">
      <c r="A100" s="94"/>
      <c r="B100" s="17"/>
      <c r="C100" s="63"/>
      <c r="D100" s="64"/>
      <c r="E100" s="64"/>
      <c r="F100" s="64"/>
      <c r="G100" s="147"/>
      <c r="H100" s="147"/>
      <c r="I100" s="147"/>
      <c r="J100" s="1111"/>
      <c r="K100" s="174"/>
    </row>
    <row r="101" spans="1:11">
      <c r="A101" s="94"/>
      <c r="B101" s="17"/>
      <c r="C101" s="63"/>
      <c r="D101" s="64"/>
      <c r="E101" s="64"/>
      <c r="F101" s="64"/>
      <c r="G101" s="147"/>
      <c r="H101" s="147"/>
      <c r="I101" s="147"/>
      <c r="J101" s="1111"/>
      <c r="K101" s="174"/>
    </row>
    <row r="102" spans="1:11">
      <c r="A102" s="94"/>
      <c r="B102" s="17"/>
      <c r="C102" s="63"/>
      <c r="D102" s="64"/>
      <c r="E102" s="64"/>
      <c r="F102" s="64"/>
      <c r="G102" s="147"/>
      <c r="H102" s="147"/>
      <c r="I102" s="147"/>
      <c r="J102" s="1111"/>
      <c r="K102" s="174"/>
    </row>
    <row r="103" spans="1:11">
      <c r="A103" s="94"/>
      <c r="B103" s="17"/>
      <c r="C103" s="63"/>
      <c r="D103" s="64"/>
      <c r="E103" s="64"/>
      <c r="F103" s="64"/>
      <c r="G103" s="147"/>
      <c r="H103" s="147"/>
      <c r="I103" s="147"/>
      <c r="J103" s="1111"/>
      <c r="K103" s="174"/>
    </row>
    <row r="104" spans="1:11">
      <c r="A104" s="94"/>
      <c r="B104" s="17"/>
      <c r="C104" s="63"/>
      <c r="D104" s="64"/>
      <c r="E104" s="64"/>
      <c r="F104" s="64"/>
      <c r="G104" s="147"/>
      <c r="H104" s="147"/>
      <c r="I104" s="147"/>
      <c r="J104" s="1111"/>
      <c r="K104" s="174"/>
    </row>
    <row r="105" spans="1:11">
      <c r="A105" s="94"/>
      <c r="B105" s="17"/>
      <c r="C105" s="63"/>
      <c r="D105" s="64"/>
      <c r="E105" s="64"/>
      <c r="F105" s="64"/>
      <c r="G105" s="147"/>
      <c r="H105" s="147"/>
      <c r="I105" s="147"/>
      <c r="J105" s="1111"/>
      <c r="K105" s="174"/>
    </row>
    <row r="106" spans="1:11">
      <c r="A106" s="94"/>
      <c r="B106" s="17"/>
      <c r="C106" s="63"/>
      <c r="D106" s="64"/>
      <c r="E106" s="64"/>
      <c r="F106" s="64"/>
      <c r="G106" s="147"/>
      <c r="H106" s="147"/>
      <c r="I106" s="147"/>
      <c r="J106" s="1111"/>
      <c r="K106" s="174"/>
    </row>
    <row r="107" spans="1:11">
      <c r="A107" s="94"/>
      <c r="B107" s="17"/>
      <c r="C107" s="63"/>
      <c r="D107" s="64"/>
      <c r="E107" s="64"/>
      <c r="F107" s="64"/>
      <c r="G107" s="147"/>
      <c r="H107" s="147"/>
      <c r="I107" s="147"/>
      <c r="J107" s="1111"/>
      <c r="K107" s="174"/>
    </row>
    <row r="108" spans="1:11">
      <c r="A108" s="94"/>
      <c r="B108" s="17"/>
      <c r="C108" s="63"/>
      <c r="D108" s="64"/>
      <c r="E108" s="64"/>
      <c r="F108" s="64"/>
      <c r="G108" s="147"/>
      <c r="H108" s="147"/>
      <c r="I108" s="147"/>
      <c r="J108" s="1111"/>
      <c r="K108" s="174"/>
    </row>
    <row r="109" spans="1:11">
      <c r="A109" s="94"/>
      <c r="B109" s="17"/>
      <c r="C109" s="63"/>
      <c r="D109" s="64"/>
      <c r="E109" s="64"/>
      <c r="F109" s="64"/>
      <c r="G109" s="147"/>
      <c r="H109" s="147"/>
      <c r="I109" s="147"/>
      <c r="J109" s="1111"/>
      <c r="K109" s="174"/>
    </row>
    <row r="110" spans="1:11">
      <c r="A110" s="94"/>
      <c r="B110" s="17"/>
      <c r="C110" s="63"/>
      <c r="D110" s="64"/>
      <c r="E110" s="64"/>
      <c r="F110" s="64"/>
      <c r="G110" s="147"/>
      <c r="H110" s="147"/>
      <c r="I110" s="147"/>
      <c r="J110" s="1111"/>
      <c r="K110" s="174"/>
    </row>
    <row r="111" spans="1:11">
      <c r="A111" s="94"/>
      <c r="B111" s="17"/>
      <c r="C111" s="63"/>
      <c r="D111" s="64"/>
      <c r="E111" s="64"/>
      <c r="F111" s="64"/>
      <c r="G111" s="147"/>
      <c r="H111" s="147"/>
      <c r="I111" s="147"/>
      <c r="J111" s="1111"/>
      <c r="K111" s="174"/>
    </row>
    <row r="112" spans="1:11">
      <c r="A112" s="91"/>
      <c r="B112" s="13"/>
      <c r="C112" s="92"/>
      <c r="D112" s="93"/>
      <c r="E112" s="64"/>
      <c r="F112" s="64"/>
      <c r="G112" s="64"/>
      <c r="H112" s="95"/>
      <c r="I112" s="21"/>
    </row>
    <row r="114" spans="9:10" ht="47.25" customHeight="1">
      <c r="I114" s="173"/>
      <c r="J114" s="1108"/>
    </row>
    <row r="115" spans="9:10">
      <c r="I115" s="19"/>
      <c r="J115" s="1108"/>
    </row>
    <row r="116" spans="9:10">
      <c r="I116" s="19"/>
      <c r="J116" s="1108"/>
    </row>
    <row r="117" spans="9:10">
      <c r="I117" s="19"/>
      <c r="J117" s="1108"/>
    </row>
  </sheetData>
  <sheetProtection algorithmName="SHA-512" hashValue="8YrrRt3Nf2J4WciSessst4bkYxFo4bXK30DBURIFjsWE3PKn+Y09FQKaTu6a5B+nB+zKpodSDvUuWVde4uczqA==" saltValue="B4Dn6gBNDB12Ax0BJ8vdbA==" spinCount="100000" sheet="1" objects="1" scenarios="1"/>
  <mergeCells count="59">
    <mergeCell ref="B75:C75"/>
    <mergeCell ref="B76:C76"/>
    <mergeCell ref="B94:C94"/>
    <mergeCell ref="B41:C41"/>
    <mergeCell ref="B77:C77"/>
    <mergeCell ref="B87:C87"/>
    <mergeCell ref="A37:A38"/>
    <mergeCell ref="B37:B38"/>
    <mergeCell ref="C37:C38"/>
    <mergeCell ref="D37:D38"/>
    <mergeCell ref="E37:E38"/>
    <mergeCell ref="A72:A73"/>
    <mergeCell ref="B72:B73"/>
    <mergeCell ref="C72:C73"/>
    <mergeCell ref="D72:D73"/>
    <mergeCell ref="A10:A11"/>
    <mergeCell ref="B10:B11"/>
    <mergeCell ref="C10:C11"/>
    <mergeCell ref="D10:D11"/>
    <mergeCell ref="B21:C21"/>
    <mergeCell ref="B13:C13"/>
    <mergeCell ref="B14:C14"/>
    <mergeCell ref="B40:C40"/>
    <mergeCell ref="A62:A63"/>
    <mergeCell ref="B62:B63"/>
    <mergeCell ref="C62:C63"/>
    <mergeCell ref="D62:D63"/>
    <mergeCell ref="E10:E11"/>
    <mergeCell ref="E49:E50"/>
    <mergeCell ref="F99:J99"/>
    <mergeCell ref="H10:I10"/>
    <mergeCell ref="J10:K10"/>
    <mergeCell ref="F10:G10"/>
    <mergeCell ref="G15:J15"/>
    <mergeCell ref="E72:E73"/>
    <mergeCell ref="G95:J95"/>
    <mergeCell ref="F72:G72"/>
    <mergeCell ref="H72:I72"/>
    <mergeCell ref="J72:K72"/>
    <mergeCell ref="G58:J58"/>
    <mergeCell ref="F62:G62"/>
    <mergeCell ref="H62:I62"/>
    <mergeCell ref="J62:K62"/>
    <mergeCell ref="A49:A50"/>
    <mergeCell ref="B49:B50"/>
    <mergeCell ref="C49:C50"/>
    <mergeCell ref="D49:D50"/>
    <mergeCell ref="E62:E63"/>
    <mergeCell ref="G65:J65"/>
    <mergeCell ref="G33:J33"/>
    <mergeCell ref="F49:G49"/>
    <mergeCell ref="H49:I49"/>
    <mergeCell ref="J49:K49"/>
    <mergeCell ref="G52:G54"/>
    <mergeCell ref="G40:G41"/>
    <mergeCell ref="F37:G37"/>
    <mergeCell ref="H37:I37"/>
    <mergeCell ref="J37:K37"/>
    <mergeCell ref="G44:J44"/>
  </mergeCells>
  <phoneticPr fontId="53" type="noConversion"/>
  <pageMargins left="0.78740157480314965" right="0.19685039370078741" top="0.78740157480314965" bottom="0.78740157480314965" header="0.43307086614173229" footer="0.43307086614173229"/>
  <pageSetup paperSize="9" scale="57" fitToHeight="3" orientation="landscape" r:id="rId1"/>
  <headerFooter alignWithMargins="0">
    <oddHeader>&amp;Rstran &amp;P/6</oddHeader>
    <oddFooter>&amp;L&amp;F&amp;R&amp;A</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tabColor theme="0"/>
  </sheetPr>
  <dimension ref="A1:T252"/>
  <sheetViews>
    <sheetView view="pageBreakPreview" topLeftCell="A190" zoomScaleNormal="85" zoomScaleSheetLayoutView="100" workbookViewId="0">
      <selection activeCell="J202" sqref="J202:J205"/>
    </sheetView>
  </sheetViews>
  <sheetFormatPr defaultColWidth="9.140625" defaultRowHeight="12.75"/>
  <cols>
    <col min="1" max="1" width="9.140625" style="6" customWidth="1"/>
    <col min="2" max="2" width="15.7109375" style="6" customWidth="1"/>
    <col min="3" max="3" width="53.140625" style="6" customWidth="1"/>
    <col min="4" max="4" width="27.7109375" style="8" customWidth="1"/>
    <col min="5" max="5" width="15.7109375" style="8" customWidth="1"/>
    <col min="6" max="6" width="11.140625" style="8" customWidth="1"/>
    <col min="7" max="7" width="14.140625" style="8" customWidth="1"/>
    <col min="8" max="8" width="23.42578125" style="9" customWidth="1"/>
    <col min="9" max="9" width="11.7109375" style="9" customWidth="1"/>
    <col min="10" max="10" width="9.85546875" style="207" bestFit="1" customWidth="1"/>
    <col min="11" max="11" width="16.5703125" style="207" customWidth="1"/>
    <col min="12" max="12" width="18.5703125" style="1" customWidth="1"/>
    <col min="13" max="19" width="9.140625" style="1"/>
    <col min="20" max="20" width="13.5703125" style="1" customWidth="1"/>
    <col min="21" max="16384" width="9.140625" style="1"/>
  </cols>
  <sheetData>
    <row r="1" spans="1:20" ht="18">
      <c r="A1" s="99" t="s">
        <v>875</v>
      </c>
    </row>
    <row r="2" spans="1:20">
      <c r="A2" s="7" t="s">
        <v>775</v>
      </c>
    </row>
    <row r="3" spans="1:20">
      <c r="A3" s="10"/>
    </row>
    <row r="4" spans="1:20" ht="15.75">
      <c r="A4" s="135"/>
      <c r="C4" s="134"/>
      <c r="D4" s="134"/>
    </row>
    <row r="5" spans="1:20" ht="21">
      <c r="A5" s="331" t="s">
        <v>101</v>
      </c>
      <c r="B5" s="332" t="s">
        <v>879</v>
      </c>
      <c r="D5" s="134"/>
      <c r="E5" s="11"/>
      <c r="F5" s="11"/>
      <c r="G5" s="11"/>
      <c r="H5" s="12"/>
      <c r="I5" s="12"/>
    </row>
    <row r="6" spans="1:20">
      <c r="B6" s="13"/>
      <c r="C6" s="14"/>
      <c r="D6" s="15"/>
      <c r="E6" s="15"/>
      <c r="F6" s="15"/>
      <c r="G6" s="15"/>
      <c r="H6" s="16"/>
      <c r="I6" s="16"/>
    </row>
    <row r="8" spans="1:20" ht="15.75">
      <c r="A8" s="156" t="s">
        <v>268</v>
      </c>
      <c r="B8" s="149"/>
      <c r="C8" s="157"/>
      <c r="D8" s="155"/>
      <c r="E8" s="155"/>
      <c r="F8" s="155"/>
      <c r="G8" s="155"/>
      <c r="H8" s="158"/>
      <c r="I8" s="158"/>
      <c r="J8" s="470"/>
      <c r="K8" s="470"/>
    </row>
    <row r="9" spans="1:20" s="2" customFormat="1" ht="13.5" thickBot="1">
      <c r="A9" s="20"/>
      <c r="B9" s="17"/>
      <c r="C9" s="10"/>
      <c r="D9" s="18"/>
      <c r="E9" s="18"/>
      <c r="F9" s="100"/>
      <c r="G9" s="100"/>
      <c r="H9" s="115"/>
      <c r="I9" s="21"/>
      <c r="J9" s="471"/>
      <c r="K9" s="471"/>
    </row>
    <row r="10" spans="1:20" ht="24.75" customHeight="1">
      <c r="A10" s="940" t="s">
        <v>31</v>
      </c>
      <c r="B10" s="944" t="s">
        <v>30</v>
      </c>
      <c r="C10" s="942" t="s">
        <v>0</v>
      </c>
      <c r="D10" s="942" t="s">
        <v>11</v>
      </c>
      <c r="E10" s="944" t="s">
        <v>12</v>
      </c>
      <c r="F10" s="946" t="s">
        <v>35</v>
      </c>
      <c r="G10" s="947"/>
      <c r="H10" s="933" t="s">
        <v>37</v>
      </c>
      <c r="I10" s="934"/>
      <c r="J10" s="997" t="s">
        <v>38</v>
      </c>
      <c r="K10" s="998"/>
    </row>
    <row r="11" spans="1:20" ht="24.75" customHeight="1" thickBot="1">
      <c r="A11" s="1019"/>
      <c r="B11" s="1020"/>
      <c r="C11" s="1021"/>
      <c r="D11" s="1021"/>
      <c r="E11" s="1022"/>
      <c r="F11" s="102" t="s">
        <v>36</v>
      </c>
      <c r="G11" s="103" t="s">
        <v>34</v>
      </c>
      <c r="H11" s="261" t="s">
        <v>39</v>
      </c>
      <c r="I11" s="262" t="s">
        <v>40</v>
      </c>
      <c r="J11" s="472" t="s">
        <v>81</v>
      </c>
      <c r="K11" s="473" t="s">
        <v>41</v>
      </c>
    </row>
    <row r="12" spans="1:20" ht="12.75" customHeight="1">
      <c r="A12" s="449" t="s">
        <v>6</v>
      </c>
      <c r="B12" s="450" t="s">
        <v>1</v>
      </c>
      <c r="C12" s="451"/>
      <c r="D12" s="452"/>
      <c r="E12" s="452"/>
      <c r="F12" s="452"/>
      <c r="G12" s="452"/>
      <c r="H12" s="453"/>
      <c r="I12" s="351"/>
      <c r="J12" s="904"/>
      <c r="K12" s="475"/>
    </row>
    <row r="13" spans="1:20" ht="12.75" customHeight="1">
      <c r="A13" s="454"/>
      <c r="B13" s="445" t="s">
        <v>127</v>
      </c>
      <c r="C13" s="448"/>
      <c r="D13" s="311" t="s">
        <v>63</v>
      </c>
      <c r="E13" s="29" t="s">
        <v>28</v>
      </c>
      <c r="F13" s="98" t="s">
        <v>85</v>
      </c>
      <c r="G13" s="60">
        <v>1</v>
      </c>
      <c r="H13" s="119" t="s">
        <v>110</v>
      </c>
      <c r="I13" s="30">
        <v>1</v>
      </c>
      <c r="J13" s="905"/>
      <c r="K13" s="476">
        <f>+I13*J13</f>
        <v>0</v>
      </c>
    </row>
    <row r="14" spans="1:20" ht="12.75" customHeight="1">
      <c r="A14" s="455"/>
      <c r="B14" s="270" t="s">
        <v>290</v>
      </c>
      <c r="C14" s="448"/>
      <c r="D14" s="446" t="s">
        <v>208</v>
      </c>
      <c r="E14" s="329"/>
      <c r="F14" s="98" t="s">
        <v>85</v>
      </c>
      <c r="G14" s="60">
        <v>1</v>
      </c>
      <c r="H14" s="119"/>
      <c r="I14" s="330">
        <v>1</v>
      </c>
      <c r="J14" s="906"/>
      <c r="K14" s="476">
        <f>+I14*J14</f>
        <v>0</v>
      </c>
    </row>
    <row r="15" spans="1:20" ht="12.75" customHeight="1" thickBot="1">
      <c r="A15" s="456"/>
      <c r="B15" s="447" t="s">
        <v>102</v>
      </c>
      <c r="C15" s="457"/>
      <c r="D15" s="33" t="s">
        <v>63</v>
      </c>
      <c r="E15" s="33" t="s">
        <v>28</v>
      </c>
      <c r="F15" s="143" t="s">
        <v>85</v>
      </c>
      <c r="G15" s="81">
        <v>1</v>
      </c>
      <c r="H15" s="144" t="s">
        <v>110</v>
      </c>
      <c r="I15" s="34">
        <v>1</v>
      </c>
      <c r="J15" s="907"/>
      <c r="K15" s="476">
        <f>+I15*J15</f>
        <v>0</v>
      </c>
      <c r="T15" s="206"/>
    </row>
    <row r="16" spans="1:20" ht="13.5" customHeight="1" thickBot="1">
      <c r="A16" s="185"/>
      <c r="B16" s="17"/>
      <c r="C16" s="10"/>
      <c r="D16" s="18"/>
      <c r="E16" s="18"/>
      <c r="F16" s="197" t="s">
        <v>94</v>
      </c>
      <c r="G16" s="937" t="str">
        <f>+A8</f>
        <v>6.1 PREGLED TEHNOLOŠKIH ELABORATOV</v>
      </c>
      <c r="H16" s="938"/>
      <c r="I16" s="938"/>
      <c r="J16" s="939"/>
      <c r="K16" s="602">
        <f>SUM(K12:K15)</f>
        <v>0</v>
      </c>
      <c r="T16" s="206"/>
    </row>
    <row r="17" spans="1:20" ht="12.75" customHeight="1">
      <c r="A17" s="185"/>
      <c r="B17" s="17"/>
      <c r="C17" s="10"/>
      <c r="D17" s="18"/>
      <c r="E17" s="18"/>
      <c r="F17" s="186"/>
      <c r="G17" s="18"/>
      <c r="H17" s="19"/>
      <c r="I17" s="187"/>
      <c r="J17" s="477"/>
      <c r="K17" s="478"/>
      <c r="T17" s="207"/>
    </row>
    <row r="18" spans="1:20" ht="12.75" customHeight="1">
      <c r="A18" s="185"/>
      <c r="B18" s="17"/>
      <c r="C18" s="10"/>
      <c r="D18" s="18"/>
      <c r="E18" s="18"/>
      <c r="F18" s="186"/>
      <c r="G18" s="18"/>
      <c r="H18" s="19"/>
      <c r="I18" s="187"/>
      <c r="J18" s="477"/>
      <c r="K18" s="478"/>
    </row>
    <row r="19" spans="1:20" ht="12.75" customHeight="1">
      <c r="A19" s="156" t="s">
        <v>103</v>
      </c>
      <c r="B19" s="149"/>
      <c r="C19" s="157"/>
      <c r="D19" s="155"/>
      <c r="E19" s="155"/>
      <c r="F19" s="155"/>
      <c r="G19" s="155"/>
      <c r="H19" s="158"/>
      <c r="I19" s="158"/>
      <c r="J19" s="470"/>
      <c r="K19" s="470"/>
    </row>
    <row r="20" spans="1:20" ht="12.75" customHeight="1" thickBot="1">
      <c r="A20" s="188"/>
      <c r="B20" s="32"/>
      <c r="C20" s="10"/>
      <c r="D20" s="18"/>
      <c r="E20" s="18"/>
      <c r="F20" s="186"/>
      <c r="G20" s="18"/>
      <c r="H20" s="19"/>
      <c r="I20" s="187"/>
      <c r="J20" s="477"/>
      <c r="K20" s="478"/>
    </row>
    <row r="21" spans="1:20" ht="16.149999999999999" customHeight="1">
      <c r="A21" s="323" t="s">
        <v>104</v>
      </c>
      <c r="B21" s="128" t="s">
        <v>253</v>
      </c>
      <c r="C21" s="22"/>
      <c r="D21" s="23"/>
      <c r="E21" s="23"/>
      <c r="F21" s="23"/>
      <c r="G21" s="23"/>
      <c r="H21" s="117"/>
      <c r="I21" s="23"/>
      <c r="J21" s="479"/>
      <c r="K21" s="480"/>
    </row>
    <row r="22" spans="1:20" ht="32.25" customHeight="1">
      <c r="A22" s="50"/>
      <c r="B22" s="985" t="s">
        <v>64</v>
      </c>
      <c r="C22" s="986"/>
      <c r="D22" s="61" t="s">
        <v>65</v>
      </c>
      <c r="E22" s="35" t="s">
        <v>28</v>
      </c>
      <c r="F22" s="112" t="s">
        <v>46</v>
      </c>
      <c r="G22" s="112" t="s">
        <v>28</v>
      </c>
      <c r="H22" s="120" t="s">
        <v>66</v>
      </c>
      <c r="I22" s="36">
        <v>15</v>
      </c>
      <c r="J22" s="905"/>
      <c r="K22" s="476">
        <f t="shared" ref="K22:K31" si="0">+I22*J22</f>
        <v>0</v>
      </c>
    </row>
    <row r="23" spans="1:20" ht="16.899999999999999" customHeight="1">
      <c r="A23" s="324" t="s">
        <v>105</v>
      </c>
      <c r="B23" s="132" t="s">
        <v>305</v>
      </c>
      <c r="C23" s="43"/>
      <c r="D23" s="62"/>
      <c r="E23" s="35"/>
      <c r="F23" s="112"/>
      <c r="G23" s="112"/>
      <c r="H23" s="126"/>
      <c r="I23" s="36"/>
      <c r="J23" s="905"/>
      <c r="K23" s="476">
        <f t="shared" si="0"/>
        <v>0</v>
      </c>
    </row>
    <row r="24" spans="1:20" ht="12.75" customHeight="1">
      <c r="A24" s="50"/>
      <c r="B24" s="28" t="s">
        <v>4</v>
      </c>
      <c r="C24" s="129"/>
      <c r="D24" s="29" t="s">
        <v>13</v>
      </c>
      <c r="E24" s="38" t="s">
        <v>14</v>
      </c>
      <c r="F24" s="96" t="s">
        <v>47</v>
      </c>
      <c r="G24" s="136">
        <v>23100</v>
      </c>
      <c r="H24" s="114">
        <v>200</v>
      </c>
      <c r="I24" s="36">
        <v>80</v>
      </c>
      <c r="J24" s="905"/>
      <c r="K24" s="476">
        <f t="shared" si="0"/>
        <v>0</v>
      </c>
    </row>
    <row r="25" spans="1:20" ht="12.75" customHeight="1">
      <c r="A25" s="50"/>
      <c r="B25" s="28" t="s">
        <v>32</v>
      </c>
      <c r="C25" s="39"/>
      <c r="D25" s="29" t="s">
        <v>15</v>
      </c>
      <c r="E25" s="38" t="s">
        <v>14</v>
      </c>
      <c r="F25" s="96" t="s">
        <v>47</v>
      </c>
      <c r="G25" s="136">
        <v>23100</v>
      </c>
      <c r="H25" s="114">
        <v>400</v>
      </c>
      <c r="I25" s="36">
        <v>60</v>
      </c>
      <c r="J25" s="905"/>
      <c r="K25" s="476">
        <f t="shared" si="0"/>
        <v>0</v>
      </c>
    </row>
    <row r="26" spans="1:20" ht="15" customHeight="1">
      <c r="A26" s="50"/>
      <c r="B26" s="28" t="s">
        <v>33</v>
      </c>
      <c r="C26" s="37"/>
      <c r="D26" s="29" t="s">
        <v>15</v>
      </c>
      <c r="E26" s="38" t="s">
        <v>14</v>
      </c>
      <c r="F26" s="96" t="s">
        <v>47</v>
      </c>
      <c r="G26" s="136">
        <v>23100</v>
      </c>
      <c r="H26" s="114">
        <v>2000</v>
      </c>
      <c r="I26" s="36">
        <v>20</v>
      </c>
      <c r="J26" s="905"/>
      <c r="K26" s="476">
        <f t="shared" si="0"/>
        <v>0</v>
      </c>
    </row>
    <row r="27" spans="1:20" ht="12.75" customHeight="1">
      <c r="A27" s="50"/>
      <c r="B27" s="28" t="s">
        <v>2</v>
      </c>
      <c r="C27" s="133"/>
      <c r="D27" s="29" t="s">
        <v>16</v>
      </c>
      <c r="E27" s="40" t="s">
        <v>14</v>
      </c>
      <c r="F27" s="96" t="s">
        <v>47</v>
      </c>
      <c r="G27" s="136">
        <v>23100</v>
      </c>
      <c r="H27" s="114">
        <v>10000</v>
      </c>
      <c r="I27" s="36">
        <v>10</v>
      </c>
      <c r="J27" s="905"/>
      <c r="K27" s="476">
        <f t="shared" si="0"/>
        <v>0</v>
      </c>
    </row>
    <row r="28" spans="1:20" ht="12.75" customHeight="1">
      <c r="A28" s="50"/>
      <c r="B28" s="41" t="s">
        <v>3</v>
      </c>
      <c r="C28" s="133"/>
      <c r="D28" s="29" t="s">
        <v>334</v>
      </c>
      <c r="E28" s="125" t="s">
        <v>14</v>
      </c>
      <c r="F28" s="96" t="s">
        <v>47</v>
      </c>
      <c r="G28" s="136">
        <v>23100</v>
      </c>
      <c r="H28" s="114">
        <v>10000</v>
      </c>
      <c r="I28" s="36">
        <v>5</v>
      </c>
      <c r="J28" s="905"/>
      <c r="K28" s="476">
        <f t="shared" si="0"/>
        <v>0</v>
      </c>
    </row>
    <row r="29" spans="1:20" ht="12.75" customHeight="1">
      <c r="A29" s="50"/>
      <c r="B29" s="108" t="s">
        <v>42</v>
      </c>
      <c r="C29" s="109"/>
      <c r="D29" s="497" t="s">
        <v>335</v>
      </c>
      <c r="E29" s="125" t="s">
        <v>14</v>
      </c>
      <c r="F29" s="96" t="s">
        <v>47</v>
      </c>
      <c r="G29" s="136">
        <v>23100</v>
      </c>
      <c r="H29" s="114">
        <v>10000</v>
      </c>
      <c r="I29" s="110">
        <v>10</v>
      </c>
      <c r="J29" s="905"/>
      <c r="K29" s="476">
        <f t="shared" si="0"/>
        <v>0</v>
      </c>
    </row>
    <row r="30" spans="1:20" ht="12.75" customHeight="1">
      <c r="A30" s="50"/>
      <c r="B30" s="108" t="s">
        <v>43</v>
      </c>
      <c r="C30" s="109"/>
      <c r="D30" s="497" t="s">
        <v>336</v>
      </c>
      <c r="E30" s="125" t="s">
        <v>14</v>
      </c>
      <c r="F30" s="96" t="s">
        <v>47</v>
      </c>
      <c r="G30" s="136">
        <v>23100</v>
      </c>
      <c r="H30" s="114">
        <v>10000</v>
      </c>
      <c r="I30" s="110">
        <v>5</v>
      </c>
      <c r="J30" s="905"/>
      <c r="K30" s="476">
        <f t="shared" si="0"/>
        <v>0</v>
      </c>
    </row>
    <row r="31" spans="1:20" ht="12.75" customHeight="1">
      <c r="A31" s="282"/>
      <c r="B31" s="52" t="s">
        <v>44</v>
      </c>
      <c r="C31" s="133"/>
      <c r="D31" s="113" t="s">
        <v>337</v>
      </c>
      <c r="E31" s="125" t="s">
        <v>14</v>
      </c>
      <c r="F31" s="96" t="s">
        <v>47</v>
      </c>
      <c r="G31" s="136">
        <v>23100</v>
      </c>
      <c r="H31" s="114">
        <v>10000</v>
      </c>
      <c r="I31" s="110">
        <v>3</v>
      </c>
      <c r="J31" s="905"/>
      <c r="K31" s="476">
        <f t="shared" si="0"/>
        <v>0</v>
      </c>
    </row>
    <row r="32" spans="1:20">
      <c r="A32" s="323" t="s">
        <v>284</v>
      </c>
      <c r="B32" s="340" t="s">
        <v>254</v>
      </c>
      <c r="C32" s="347"/>
      <c r="D32" s="46"/>
      <c r="E32" s="47"/>
      <c r="F32" s="47"/>
      <c r="G32" s="47"/>
      <c r="H32" s="121"/>
      <c r="I32" s="48"/>
      <c r="J32" s="908"/>
      <c r="K32" s="476"/>
    </row>
    <row r="33" spans="1:11">
      <c r="A33" s="322"/>
      <c r="B33" s="1071" t="s">
        <v>29</v>
      </c>
      <c r="C33" s="1072"/>
      <c r="D33" s="46"/>
      <c r="E33" s="47"/>
      <c r="F33" s="47"/>
      <c r="G33" s="47"/>
      <c r="H33" s="121"/>
      <c r="I33" s="48"/>
      <c r="J33" s="906"/>
      <c r="K33" s="476"/>
    </row>
    <row r="34" spans="1:11" ht="14.25">
      <c r="A34" s="138"/>
      <c r="B34" s="3" t="s">
        <v>71</v>
      </c>
      <c r="C34" s="4"/>
      <c r="D34" s="61" t="s">
        <v>72</v>
      </c>
      <c r="E34" s="49" t="s">
        <v>19</v>
      </c>
      <c r="F34" s="38" t="s">
        <v>58</v>
      </c>
      <c r="G34" s="136">
        <v>7600</v>
      </c>
      <c r="H34" s="122">
        <v>400</v>
      </c>
      <c r="I34" s="36">
        <v>20</v>
      </c>
      <c r="J34" s="906"/>
      <c r="K34" s="476">
        <f>+I34*J34</f>
        <v>0</v>
      </c>
    </row>
    <row r="35" spans="1:11" ht="15">
      <c r="A35" s="137"/>
      <c r="B35" s="132" t="s">
        <v>106</v>
      </c>
      <c r="C35" s="25"/>
      <c r="D35" s="26"/>
      <c r="E35" s="26"/>
      <c r="F35" s="26"/>
      <c r="G35" s="26"/>
      <c r="H35" s="118"/>
      <c r="I35" s="51"/>
      <c r="J35" s="906"/>
      <c r="K35" s="476"/>
    </row>
    <row r="36" spans="1:11" ht="14.25">
      <c r="A36" s="184"/>
      <c r="B36" s="28" t="s">
        <v>4</v>
      </c>
      <c r="C36" s="37"/>
      <c r="D36" s="29" t="s">
        <v>13</v>
      </c>
      <c r="E36" s="38" t="s">
        <v>14</v>
      </c>
      <c r="F36" s="38" t="s">
        <v>58</v>
      </c>
      <c r="G36" s="136">
        <v>7600</v>
      </c>
      <c r="H36" s="131">
        <v>400</v>
      </c>
      <c r="I36" s="36">
        <v>20</v>
      </c>
      <c r="J36" s="906"/>
      <c r="K36" s="476">
        <f t="shared" ref="K36:K43" si="1">+I36*J36</f>
        <v>0</v>
      </c>
    </row>
    <row r="37" spans="1:11" ht="15.75">
      <c r="A37" s="184"/>
      <c r="B37" s="28" t="s">
        <v>32</v>
      </c>
      <c r="C37" s="53"/>
      <c r="D37" s="29" t="s">
        <v>15</v>
      </c>
      <c r="E37" s="38" t="s">
        <v>14</v>
      </c>
      <c r="F37" s="38" t="s">
        <v>58</v>
      </c>
      <c r="G37" s="136">
        <v>7600</v>
      </c>
      <c r="H37" s="131">
        <v>400</v>
      </c>
      <c r="I37" s="36">
        <v>20</v>
      </c>
      <c r="J37" s="906"/>
      <c r="K37" s="476">
        <f t="shared" si="1"/>
        <v>0</v>
      </c>
    </row>
    <row r="38" spans="1:11" ht="15.75">
      <c r="A38" s="184"/>
      <c r="B38" s="28" t="s">
        <v>33</v>
      </c>
      <c r="C38" s="37"/>
      <c r="D38" s="29" t="s">
        <v>15</v>
      </c>
      <c r="E38" s="38" t="s">
        <v>14</v>
      </c>
      <c r="F38" s="38" t="s">
        <v>58</v>
      </c>
      <c r="G38" s="136">
        <v>7600</v>
      </c>
      <c r="H38" s="131">
        <v>800</v>
      </c>
      <c r="I38" s="36">
        <v>10</v>
      </c>
      <c r="J38" s="906"/>
      <c r="K38" s="476">
        <f t="shared" si="1"/>
        <v>0</v>
      </c>
    </row>
    <row r="39" spans="1:11" ht="14.25">
      <c r="A39" s="184"/>
      <c r="B39" s="28" t="s">
        <v>2</v>
      </c>
      <c r="C39" s="133"/>
      <c r="D39" s="29" t="s">
        <v>16</v>
      </c>
      <c r="E39" s="40" t="s">
        <v>14</v>
      </c>
      <c r="F39" s="38" t="s">
        <v>58</v>
      </c>
      <c r="G39" s="136">
        <v>7600</v>
      </c>
      <c r="H39" s="131">
        <v>1500</v>
      </c>
      <c r="I39" s="51">
        <v>5</v>
      </c>
      <c r="J39" s="906"/>
      <c r="K39" s="476">
        <f t="shared" si="1"/>
        <v>0</v>
      </c>
    </row>
    <row r="40" spans="1:11" ht="14.25">
      <c r="A40" s="184"/>
      <c r="B40" s="41" t="s">
        <v>3</v>
      </c>
      <c r="C40" s="133"/>
      <c r="D40" s="29" t="s">
        <v>334</v>
      </c>
      <c r="E40" s="125" t="s">
        <v>14</v>
      </c>
      <c r="F40" s="38" t="s">
        <v>58</v>
      </c>
      <c r="G40" s="136">
        <v>7600</v>
      </c>
      <c r="H40" s="131">
        <v>1500</v>
      </c>
      <c r="I40" s="51">
        <v>5</v>
      </c>
      <c r="J40" s="906"/>
      <c r="K40" s="476">
        <f t="shared" si="1"/>
        <v>0</v>
      </c>
    </row>
    <row r="41" spans="1:11" ht="25.5">
      <c r="A41" s="184"/>
      <c r="B41" s="108" t="s">
        <v>42</v>
      </c>
      <c r="C41" s="109"/>
      <c r="D41" s="497" t="s">
        <v>335</v>
      </c>
      <c r="E41" s="125" t="s">
        <v>14</v>
      </c>
      <c r="F41" s="38" t="s">
        <v>58</v>
      </c>
      <c r="G41" s="136">
        <v>7600</v>
      </c>
      <c r="H41" s="131">
        <v>1500</v>
      </c>
      <c r="I41" s="51">
        <v>5</v>
      </c>
      <c r="J41" s="906"/>
      <c r="K41" s="476">
        <f t="shared" si="1"/>
        <v>0</v>
      </c>
    </row>
    <row r="42" spans="1:11" ht="25.5">
      <c r="A42" s="184"/>
      <c r="B42" s="108" t="s">
        <v>43</v>
      </c>
      <c r="C42" s="109"/>
      <c r="D42" s="497" t="s">
        <v>336</v>
      </c>
      <c r="E42" s="125" t="s">
        <v>14</v>
      </c>
      <c r="F42" s="38" t="s">
        <v>58</v>
      </c>
      <c r="G42" s="136">
        <v>7600</v>
      </c>
      <c r="H42" s="131">
        <v>1500</v>
      </c>
      <c r="I42" s="51">
        <v>5</v>
      </c>
      <c r="J42" s="906"/>
      <c r="K42" s="476">
        <f t="shared" si="1"/>
        <v>0</v>
      </c>
    </row>
    <row r="43" spans="1:11" ht="14.25">
      <c r="A43" s="184"/>
      <c r="B43" s="52" t="s">
        <v>44</v>
      </c>
      <c r="C43" s="133"/>
      <c r="D43" s="113" t="s">
        <v>337</v>
      </c>
      <c r="E43" s="125" t="s">
        <v>14</v>
      </c>
      <c r="F43" s="38" t="s">
        <v>58</v>
      </c>
      <c r="G43" s="136">
        <v>7600</v>
      </c>
      <c r="H43" s="131">
        <v>5000</v>
      </c>
      <c r="I43" s="51">
        <v>2</v>
      </c>
      <c r="J43" s="905"/>
      <c r="K43" s="476">
        <f t="shared" si="1"/>
        <v>0</v>
      </c>
    </row>
    <row r="44" spans="1:11" ht="15">
      <c r="A44" s="203" t="s">
        <v>285</v>
      </c>
      <c r="B44" s="128" t="s">
        <v>107</v>
      </c>
      <c r="C44" s="204"/>
      <c r="D44" s="58"/>
      <c r="E44" s="58"/>
      <c r="F44" s="58"/>
      <c r="G44" s="58"/>
      <c r="H44" s="205"/>
      <c r="I44" s="48"/>
      <c r="J44" s="908"/>
      <c r="K44" s="476"/>
    </row>
    <row r="45" spans="1:11" ht="14.25">
      <c r="A45" s="184"/>
      <c r="B45" s="28" t="s">
        <v>4</v>
      </c>
      <c r="C45" s="37"/>
      <c r="D45" s="29" t="s">
        <v>13</v>
      </c>
      <c r="E45" s="38" t="s">
        <v>14</v>
      </c>
      <c r="F45" s="38" t="s">
        <v>58</v>
      </c>
      <c r="G45" s="136">
        <v>7350</v>
      </c>
      <c r="H45" s="131">
        <v>400</v>
      </c>
      <c r="I45" s="36">
        <v>20</v>
      </c>
      <c r="J45" s="906"/>
      <c r="K45" s="476">
        <f t="shared" ref="K45:K62" si="2">+I45*J45</f>
        <v>0</v>
      </c>
    </row>
    <row r="46" spans="1:11" ht="15.75">
      <c r="A46" s="184"/>
      <c r="B46" s="28" t="s">
        <v>32</v>
      </c>
      <c r="C46" s="53"/>
      <c r="D46" s="29" t="s">
        <v>15</v>
      </c>
      <c r="E46" s="466" t="s">
        <v>14</v>
      </c>
      <c r="F46" s="38" t="s">
        <v>58</v>
      </c>
      <c r="G46" s="136">
        <v>7350</v>
      </c>
      <c r="H46" s="131">
        <v>400</v>
      </c>
      <c r="I46" s="36">
        <v>20</v>
      </c>
      <c r="J46" s="906"/>
      <c r="K46" s="476">
        <f t="shared" si="2"/>
        <v>0</v>
      </c>
    </row>
    <row r="47" spans="1:11" ht="15.75">
      <c r="A47" s="184"/>
      <c r="B47" s="28" t="s">
        <v>33</v>
      </c>
      <c r="C47" s="37"/>
      <c r="D47" s="29" t="s">
        <v>15</v>
      </c>
      <c r="E47" s="38" t="s">
        <v>14</v>
      </c>
      <c r="F47" s="38" t="s">
        <v>58</v>
      </c>
      <c r="G47" s="136">
        <v>7350</v>
      </c>
      <c r="H47" s="131">
        <v>1500</v>
      </c>
      <c r="I47" s="36">
        <v>5</v>
      </c>
      <c r="J47" s="906"/>
      <c r="K47" s="476">
        <f t="shared" si="2"/>
        <v>0</v>
      </c>
    </row>
    <row r="48" spans="1:11" ht="14.25">
      <c r="A48" s="184"/>
      <c r="B48" s="28" t="s">
        <v>2</v>
      </c>
      <c r="C48" s="133"/>
      <c r="D48" s="29" t="s">
        <v>16</v>
      </c>
      <c r="E48" s="40" t="s">
        <v>14</v>
      </c>
      <c r="F48" s="38" t="s">
        <v>58</v>
      </c>
      <c r="G48" s="136">
        <v>7350</v>
      </c>
      <c r="H48" s="131">
        <v>1500</v>
      </c>
      <c r="I48" s="51">
        <v>3</v>
      </c>
      <c r="J48" s="906"/>
      <c r="K48" s="476">
        <f t="shared" si="2"/>
        <v>0</v>
      </c>
    </row>
    <row r="49" spans="1:11" ht="14.25">
      <c r="A49" s="184"/>
      <c r="B49" s="41" t="s">
        <v>3</v>
      </c>
      <c r="C49" s="133"/>
      <c r="D49" s="29" t="s">
        <v>334</v>
      </c>
      <c r="E49" s="125" t="s">
        <v>14</v>
      </c>
      <c r="F49" s="38" t="s">
        <v>58</v>
      </c>
      <c r="G49" s="136">
        <v>7350</v>
      </c>
      <c r="H49" s="131">
        <v>1500</v>
      </c>
      <c r="I49" s="51">
        <v>3</v>
      </c>
      <c r="J49" s="906"/>
      <c r="K49" s="476">
        <f t="shared" si="2"/>
        <v>0</v>
      </c>
    </row>
    <row r="50" spans="1:11" ht="25.5">
      <c r="A50" s="184"/>
      <c r="B50" s="108" t="s">
        <v>42</v>
      </c>
      <c r="C50" s="109"/>
      <c r="D50" s="497" t="s">
        <v>335</v>
      </c>
      <c r="E50" s="125" t="s">
        <v>14</v>
      </c>
      <c r="F50" s="38" t="s">
        <v>58</v>
      </c>
      <c r="G50" s="136">
        <v>7350</v>
      </c>
      <c r="H50" s="131">
        <v>1500</v>
      </c>
      <c r="I50" s="51">
        <v>3</v>
      </c>
      <c r="J50" s="906"/>
      <c r="K50" s="476">
        <f t="shared" si="2"/>
        <v>0</v>
      </c>
    </row>
    <row r="51" spans="1:11" ht="25.5">
      <c r="A51" s="413"/>
      <c r="B51" s="52" t="s">
        <v>43</v>
      </c>
      <c r="C51" s="133"/>
      <c r="D51" s="497" t="s">
        <v>336</v>
      </c>
      <c r="E51" s="125" t="s">
        <v>14</v>
      </c>
      <c r="F51" s="38" t="s">
        <v>58</v>
      </c>
      <c r="G51" s="136">
        <v>7350</v>
      </c>
      <c r="H51" s="131">
        <v>1500</v>
      </c>
      <c r="I51" s="51">
        <v>3</v>
      </c>
      <c r="J51" s="905"/>
      <c r="K51" s="476">
        <f t="shared" si="2"/>
        <v>0</v>
      </c>
    </row>
    <row r="52" spans="1:11" ht="15">
      <c r="A52" s="203" t="s">
        <v>286</v>
      </c>
      <c r="B52" s="128" t="s">
        <v>107</v>
      </c>
      <c r="C52" s="204"/>
      <c r="D52" s="58"/>
      <c r="E52" s="58"/>
      <c r="F52" s="58"/>
      <c r="G52" s="58"/>
      <c r="H52" s="205"/>
      <c r="I52" s="48"/>
      <c r="J52" s="908"/>
      <c r="K52" s="476">
        <f t="shared" si="2"/>
        <v>0</v>
      </c>
    </row>
    <row r="53" spans="1:11" ht="14.25">
      <c r="A53" s="184"/>
      <c r="B53" s="28" t="s">
        <v>4</v>
      </c>
      <c r="C53" s="37"/>
      <c r="D53" s="29" t="s">
        <v>13</v>
      </c>
      <c r="E53" s="38" t="s">
        <v>14</v>
      </c>
      <c r="F53" s="38" t="s">
        <v>58</v>
      </c>
      <c r="G53" s="136">
        <v>7350</v>
      </c>
      <c r="H53" s="131">
        <v>400</v>
      </c>
      <c r="I53" s="36">
        <v>20</v>
      </c>
      <c r="J53" s="906"/>
      <c r="K53" s="476">
        <f t="shared" si="2"/>
        <v>0</v>
      </c>
    </row>
    <row r="54" spans="1:11" ht="15.75">
      <c r="A54" s="184"/>
      <c r="B54" s="28" t="s">
        <v>32</v>
      </c>
      <c r="C54" s="53"/>
      <c r="D54" s="29" t="s">
        <v>15</v>
      </c>
      <c r="E54" s="466" t="s">
        <v>14</v>
      </c>
      <c r="F54" s="38" t="s">
        <v>58</v>
      </c>
      <c r="G54" s="136">
        <v>7350</v>
      </c>
      <c r="H54" s="131">
        <v>400</v>
      </c>
      <c r="I54" s="36">
        <v>20</v>
      </c>
      <c r="J54" s="906"/>
      <c r="K54" s="476">
        <f t="shared" si="2"/>
        <v>0</v>
      </c>
    </row>
    <row r="55" spans="1:11" ht="15.75">
      <c r="A55" s="184"/>
      <c r="B55" s="28" t="s">
        <v>33</v>
      </c>
      <c r="C55" s="37"/>
      <c r="D55" s="29" t="s">
        <v>15</v>
      </c>
      <c r="E55" s="38" t="s">
        <v>14</v>
      </c>
      <c r="F55" s="38" t="s">
        <v>58</v>
      </c>
      <c r="G55" s="136">
        <v>7350</v>
      </c>
      <c r="H55" s="131">
        <v>1500</v>
      </c>
      <c r="I55" s="36">
        <v>5</v>
      </c>
      <c r="J55" s="906"/>
      <c r="K55" s="476">
        <f t="shared" si="2"/>
        <v>0</v>
      </c>
    </row>
    <row r="56" spans="1:11" ht="14.25">
      <c r="A56" s="184"/>
      <c r="B56" s="28" t="s">
        <v>2</v>
      </c>
      <c r="C56" s="133"/>
      <c r="D56" s="29" t="s">
        <v>16</v>
      </c>
      <c r="E56" s="40" t="s">
        <v>14</v>
      </c>
      <c r="F56" s="38" t="s">
        <v>58</v>
      </c>
      <c r="G56" s="136">
        <v>7350</v>
      </c>
      <c r="H56" s="131">
        <v>1500</v>
      </c>
      <c r="I56" s="51">
        <v>3</v>
      </c>
      <c r="J56" s="906"/>
      <c r="K56" s="476">
        <f t="shared" si="2"/>
        <v>0</v>
      </c>
    </row>
    <row r="57" spans="1:11" ht="14.25">
      <c r="A57" s="184"/>
      <c r="B57" s="41" t="s">
        <v>3</v>
      </c>
      <c r="C57" s="133"/>
      <c r="D57" s="29" t="s">
        <v>334</v>
      </c>
      <c r="E57" s="125" t="s">
        <v>14</v>
      </c>
      <c r="F57" s="38" t="s">
        <v>58</v>
      </c>
      <c r="G57" s="136">
        <v>7350</v>
      </c>
      <c r="H57" s="131">
        <v>1500</v>
      </c>
      <c r="I57" s="51">
        <v>3</v>
      </c>
      <c r="J57" s="906"/>
      <c r="K57" s="476">
        <f t="shared" si="2"/>
        <v>0</v>
      </c>
    </row>
    <row r="58" spans="1:11" ht="25.5">
      <c r="A58" s="184"/>
      <c r="B58" s="108" t="s">
        <v>42</v>
      </c>
      <c r="C58" s="109"/>
      <c r="D58" s="497" t="s">
        <v>335</v>
      </c>
      <c r="E58" s="125" t="s">
        <v>14</v>
      </c>
      <c r="F58" s="38" t="s">
        <v>58</v>
      </c>
      <c r="G58" s="136">
        <v>7350</v>
      </c>
      <c r="H58" s="131">
        <v>1500</v>
      </c>
      <c r="I58" s="51">
        <v>3</v>
      </c>
      <c r="J58" s="906"/>
      <c r="K58" s="476">
        <f t="shared" si="2"/>
        <v>0</v>
      </c>
    </row>
    <row r="59" spans="1:11" ht="25.5">
      <c r="A59" s="184"/>
      <c r="B59" s="52" t="s">
        <v>43</v>
      </c>
      <c r="C59" s="133"/>
      <c r="D59" s="497" t="s">
        <v>336</v>
      </c>
      <c r="E59" s="125" t="s">
        <v>14</v>
      </c>
      <c r="F59" s="38" t="s">
        <v>58</v>
      </c>
      <c r="G59" s="136">
        <v>7350</v>
      </c>
      <c r="H59" s="131">
        <v>1500</v>
      </c>
      <c r="I59" s="51">
        <v>3</v>
      </c>
      <c r="J59" s="905"/>
      <c r="K59" s="476">
        <f t="shared" si="2"/>
        <v>0</v>
      </c>
    </row>
    <row r="60" spans="1:11" ht="14.25">
      <c r="A60" s="184"/>
      <c r="B60" s="52" t="s">
        <v>108</v>
      </c>
      <c r="C60" s="133"/>
      <c r="D60" s="113" t="s">
        <v>339</v>
      </c>
      <c r="E60" s="125" t="s">
        <v>14</v>
      </c>
      <c r="F60" s="38" t="s">
        <v>58</v>
      </c>
      <c r="G60" s="136">
        <v>7350</v>
      </c>
      <c r="H60" s="131">
        <v>1500</v>
      </c>
      <c r="I60" s="51">
        <v>3</v>
      </c>
      <c r="J60" s="905"/>
      <c r="K60" s="476">
        <f t="shared" si="2"/>
        <v>0</v>
      </c>
    </row>
    <row r="61" spans="1:11" ht="12.75" customHeight="1">
      <c r="A61" s="312" t="s">
        <v>287</v>
      </c>
      <c r="B61" s="132" t="s">
        <v>90</v>
      </c>
      <c r="C61" s="133"/>
      <c r="D61" s="29" t="s">
        <v>63</v>
      </c>
      <c r="E61" s="49" t="s">
        <v>28</v>
      </c>
      <c r="F61" s="418" t="s">
        <v>59</v>
      </c>
      <c r="G61" s="418">
        <v>4</v>
      </c>
      <c r="H61" s="122" t="s">
        <v>60</v>
      </c>
      <c r="I61" s="36">
        <v>4</v>
      </c>
      <c r="J61" s="905"/>
      <c r="K61" s="476">
        <f t="shared" si="2"/>
        <v>0</v>
      </c>
    </row>
    <row r="62" spans="1:11" ht="12.75" customHeight="1" thickBot="1">
      <c r="A62" s="414" t="s">
        <v>880</v>
      </c>
      <c r="B62" s="415" t="s">
        <v>76</v>
      </c>
      <c r="C62" s="416"/>
      <c r="D62" s="54" t="s">
        <v>63</v>
      </c>
      <c r="E62" s="55" t="s">
        <v>28</v>
      </c>
      <c r="F62" s="97" t="s">
        <v>45</v>
      </c>
      <c r="G62" s="417">
        <v>4</v>
      </c>
      <c r="H62" s="123" t="s">
        <v>61</v>
      </c>
      <c r="I62" s="42">
        <v>1</v>
      </c>
      <c r="J62" s="909"/>
      <c r="K62" s="476">
        <f t="shared" si="2"/>
        <v>0</v>
      </c>
    </row>
    <row r="63" spans="1:11" ht="13.5" thickBot="1">
      <c r="A63" s="56"/>
      <c r="F63" s="190" t="s">
        <v>94</v>
      </c>
      <c r="G63" s="959" t="str">
        <f>+A19</f>
        <v>6.2 ZEMELJSKA DELA IN TEMELJENJE:</v>
      </c>
      <c r="H63" s="960"/>
      <c r="I63" s="960"/>
      <c r="J63" s="961"/>
      <c r="K63" s="603">
        <f>SUM(K22:K62)</f>
        <v>0</v>
      </c>
    </row>
    <row r="64" spans="1:11" ht="13.5" customHeight="1">
      <c r="A64" s="59"/>
      <c r="B64" s="17"/>
      <c r="C64" s="63"/>
      <c r="D64" s="64"/>
      <c r="E64" s="64"/>
      <c r="F64" s="64"/>
      <c r="G64" s="147"/>
      <c r="H64" s="147"/>
      <c r="I64" s="147"/>
      <c r="J64" s="483"/>
      <c r="K64" s="484"/>
    </row>
    <row r="65" spans="1:11" ht="19.149999999999999" customHeight="1" thickBot="1">
      <c r="A65" s="148" t="s">
        <v>288</v>
      </c>
      <c r="B65" s="149"/>
      <c r="C65" s="150"/>
      <c r="D65" s="151"/>
      <c r="E65" s="151"/>
      <c r="F65" s="151"/>
      <c r="G65" s="151"/>
      <c r="H65" s="152"/>
      <c r="I65" s="153"/>
      <c r="J65" s="470"/>
      <c r="K65" s="470"/>
    </row>
    <row r="66" spans="1:11" ht="13.5" thickBot="1">
      <c r="A66" s="57"/>
      <c r="B66" s="198"/>
      <c r="C66" s="199"/>
      <c r="D66" s="200"/>
      <c r="E66" s="200"/>
      <c r="F66" s="200"/>
      <c r="G66" s="200"/>
      <c r="H66" s="201"/>
      <c r="I66" s="202"/>
      <c r="J66" s="479"/>
      <c r="K66" s="480"/>
    </row>
    <row r="67" spans="1:11" ht="24.75" customHeight="1">
      <c r="A67" s="940" t="s">
        <v>31</v>
      </c>
      <c r="B67" s="944" t="s">
        <v>30</v>
      </c>
      <c r="C67" s="942" t="s">
        <v>0</v>
      </c>
      <c r="D67" s="942" t="s">
        <v>11</v>
      </c>
      <c r="E67" s="944" t="s">
        <v>12</v>
      </c>
      <c r="F67" s="946" t="s">
        <v>35</v>
      </c>
      <c r="G67" s="947"/>
      <c r="H67" s="933" t="s">
        <v>37</v>
      </c>
      <c r="I67" s="934"/>
      <c r="J67" s="997" t="s">
        <v>38</v>
      </c>
      <c r="K67" s="998"/>
    </row>
    <row r="68" spans="1:11" ht="24.75" customHeight="1" thickBot="1">
      <c r="A68" s="941"/>
      <c r="B68" s="989"/>
      <c r="C68" s="943"/>
      <c r="D68" s="943"/>
      <c r="E68" s="945"/>
      <c r="F68" s="139" t="s">
        <v>36</v>
      </c>
      <c r="G68" s="140" t="s">
        <v>34</v>
      </c>
      <c r="H68" s="116" t="s">
        <v>39</v>
      </c>
      <c r="I68" s="104" t="s">
        <v>40</v>
      </c>
      <c r="J68" s="485" t="s">
        <v>81</v>
      </c>
      <c r="K68" s="486" t="s">
        <v>41</v>
      </c>
    </row>
    <row r="69" spans="1:11" ht="15" customHeight="1">
      <c r="A69" s="5" t="s">
        <v>881</v>
      </c>
      <c r="B69" s="69" t="s">
        <v>5</v>
      </c>
      <c r="C69" s="70"/>
      <c r="D69" s="71"/>
      <c r="E69" s="71"/>
      <c r="F69" s="88"/>
      <c r="G69" s="88"/>
      <c r="H69" s="160"/>
      <c r="I69" s="161"/>
      <c r="J69" s="477"/>
      <c r="K69" s="478"/>
    </row>
    <row r="70" spans="1:11" ht="25.5" customHeight="1">
      <c r="A70" s="175"/>
      <c r="B70" s="1069" t="s">
        <v>176</v>
      </c>
      <c r="C70" s="1070"/>
      <c r="D70" s="72" t="s">
        <v>24</v>
      </c>
      <c r="E70" s="73" t="s">
        <v>14</v>
      </c>
      <c r="F70" s="74" t="s">
        <v>80</v>
      </c>
      <c r="G70" s="957">
        <v>52300</v>
      </c>
      <c r="H70" s="162"/>
      <c r="I70" s="163">
        <v>1</v>
      </c>
      <c r="J70" s="905"/>
      <c r="K70" s="476">
        <f>+I70*J70</f>
        <v>0</v>
      </c>
    </row>
    <row r="71" spans="1:11">
      <c r="A71" s="175"/>
      <c r="B71" s="978" t="s">
        <v>177</v>
      </c>
      <c r="C71" s="979"/>
      <c r="D71" s="72" t="s">
        <v>25</v>
      </c>
      <c r="E71" s="74" t="s">
        <v>14</v>
      </c>
      <c r="F71" s="74" t="s">
        <v>80</v>
      </c>
      <c r="G71" s="1018"/>
      <c r="H71" s="162"/>
      <c r="I71" s="163">
        <v>1</v>
      </c>
      <c r="J71" s="905"/>
      <c r="K71" s="476">
        <f>+I71*J71</f>
        <v>0</v>
      </c>
    </row>
    <row r="72" spans="1:11">
      <c r="A72" s="255" t="s">
        <v>882</v>
      </c>
      <c r="B72" s="75" t="s">
        <v>79</v>
      </c>
      <c r="C72" s="76"/>
      <c r="D72" s="24" t="s">
        <v>63</v>
      </c>
      <c r="E72" s="77" t="s">
        <v>28</v>
      </c>
      <c r="F72" s="74" t="s">
        <v>85</v>
      </c>
      <c r="G72" s="74">
        <v>2</v>
      </c>
      <c r="H72" s="162"/>
      <c r="I72" s="163"/>
      <c r="J72" s="905"/>
      <c r="K72" s="476"/>
    </row>
    <row r="73" spans="1:11" ht="13.5" thickBot="1">
      <c r="A73" s="256" t="s">
        <v>883</v>
      </c>
      <c r="B73" s="164" t="s">
        <v>7</v>
      </c>
      <c r="C73" s="79"/>
      <c r="D73" s="55" t="s">
        <v>63</v>
      </c>
      <c r="E73" s="80" t="s">
        <v>28</v>
      </c>
      <c r="F73" s="80" t="s">
        <v>85</v>
      </c>
      <c r="G73" s="80">
        <v>2</v>
      </c>
      <c r="H73" s="165"/>
      <c r="I73" s="166">
        <v>1</v>
      </c>
      <c r="J73" s="907"/>
      <c r="K73" s="476">
        <f>+I73*J73</f>
        <v>0</v>
      </c>
    </row>
    <row r="74" spans="1:11" ht="13.5" customHeight="1" thickBot="1">
      <c r="A74" s="59"/>
      <c r="B74" s="17"/>
      <c r="C74" s="63"/>
      <c r="D74" s="64"/>
      <c r="E74" s="64"/>
      <c r="F74" s="197" t="s">
        <v>94</v>
      </c>
      <c r="G74" s="937" t="str">
        <f>+A65</f>
        <v>6.3 ARMATURNA JEKLA</v>
      </c>
      <c r="H74" s="938"/>
      <c r="I74" s="938"/>
      <c r="J74" s="939"/>
      <c r="K74" s="605">
        <f>SUM(K70:K73)</f>
        <v>0</v>
      </c>
    </row>
    <row r="75" spans="1:11">
      <c r="A75" s="94"/>
      <c r="B75" s="17"/>
      <c r="C75" s="63"/>
      <c r="D75" s="64"/>
      <c r="E75" s="64"/>
      <c r="F75" s="64"/>
      <c r="G75" s="147"/>
      <c r="H75" s="147"/>
      <c r="I75" s="147"/>
      <c r="J75" s="483"/>
      <c r="K75" s="477"/>
    </row>
    <row r="76" spans="1:11">
      <c r="A76" s="94"/>
      <c r="B76" s="17"/>
      <c r="C76" s="63"/>
      <c r="D76" s="64"/>
      <c r="E76" s="64"/>
      <c r="F76" s="64"/>
      <c r="G76" s="147"/>
      <c r="H76" s="147"/>
      <c r="I76" s="147"/>
      <c r="J76" s="483"/>
      <c r="K76" s="477"/>
    </row>
    <row r="77" spans="1:11" ht="15.75">
      <c r="A77" s="148" t="s">
        <v>289</v>
      </c>
      <c r="B77" s="149"/>
      <c r="C77" s="150"/>
      <c r="D77" s="151"/>
      <c r="E77" s="151"/>
      <c r="F77" s="151"/>
      <c r="G77" s="151"/>
      <c r="H77" s="152"/>
      <c r="I77" s="153"/>
      <c r="J77" s="470"/>
      <c r="K77" s="470"/>
    </row>
    <row r="78" spans="1:11" ht="13.5" thickBot="1">
      <c r="A78" s="65"/>
      <c r="B78" s="32"/>
      <c r="C78" s="66"/>
      <c r="D78" s="67"/>
      <c r="E78" s="67"/>
      <c r="F78" s="67"/>
      <c r="G78" s="67"/>
      <c r="H78" s="124"/>
      <c r="I78" s="68"/>
    </row>
    <row r="79" spans="1:11" ht="15">
      <c r="A79" s="940" t="s">
        <v>31</v>
      </c>
      <c r="B79" s="944" t="s">
        <v>30</v>
      </c>
      <c r="C79" s="942" t="s">
        <v>0</v>
      </c>
      <c r="D79" s="942" t="s">
        <v>11</v>
      </c>
      <c r="E79" s="944" t="s">
        <v>12</v>
      </c>
      <c r="F79" s="946" t="s">
        <v>35</v>
      </c>
      <c r="G79" s="947"/>
      <c r="H79" s="933" t="s">
        <v>37</v>
      </c>
      <c r="I79" s="934"/>
      <c r="J79" s="997" t="s">
        <v>38</v>
      </c>
      <c r="K79" s="998"/>
    </row>
    <row r="80" spans="1:11" ht="13.5" thickBot="1">
      <c r="A80" s="941"/>
      <c r="B80" s="989"/>
      <c r="C80" s="943"/>
      <c r="D80" s="943"/>
      <c r="E80" s="945"/>
      <c r="F80" s="139" t="s">
        <v>36</v>
      </c>
      <c r="G80" s="140" t="s">
        <v>34</v>
      </c>
      <c r="H80" s="116" t="s">
        <v>39</v>
      </c>
      <c r="I80" s="104" t="s">
        <v>40</v>
      </c>
      <c r="J80" s="485" t="s">
        <v>81</v>
      </c>
      <c r="K80" s="486" t="s">
        <v>41</v>
      </c>
    </row>
    <row r="81" spans="1:11">
      <c r="A81" s="5" t="s">
        <v>109</v>
      </c>
      <c r="B81" s="69" t="s">
        <v>83</v>
      </c>
      <c r="C81" s="70"/>
      <c r="D81" s="71"/>
      <c r="E81" s="71"/>
      <c r="F81" s="88"/>
      <c r="G81" s="88"/>
      <c r="H81" s="160"/>
      <c r="I81" s="161"/>
      <c r="J81" s="477"/>
      <c r="K81" s="478"/>
    </row>
    <row r="82" spans="1:11" ht="15">
      <c r="A82" s="175"/>
      <c r="B82" s="270" t="s">
        <v>178</v>
      </c>
      <c r="C82" s="106"/>
      <c r="D82" s="74"/>
      <c r="E82" s="74" t="s">
        <v>19</v>
      </c>
      <c r="F82" s="74" t="s">
        <v>80</v>
      </c>
      <c r="G82" s="957">
        <v>1300</v>
      </c>
      <c r="H82" s="162"/>
      <c r="I82" s="461">
        <v>1</v>
      </c>
      <c r="J82" s="873"/>
      <c r="K82" s="476">
        <f>+I82*J82</f>
        <v>0</v>
      </c>
    </row>
    <row r="83" spans="1:11" ht="15" customHeight="1">
      <c r="A83" s="175"/>
      <c r="B83" s="270" t="s">
        <v>179</v>
      </c>
      <c r="C83" s="106"/>
      <c r="D83" s="74"/>
      <c r="E83" s="77"/>
      <c r="F83" s="74"/>
      <c r="G83" s="958"/>
      <c r="H83" s="162"/>
      <c r="I83" s="461">
        <v>1</v>
      </c>
      <c r="J83" s="873"/>
      <c r="K83" s="476">
        <f>+I83*J83</f>
        <v>0</v>
      </c>
    </row>
    <row r="84" spans="1:11" ht="15" customHeight="1">
      <c r="A84" s="175"/>
      <c r="B84" s="270" t="s">
        <v>180</v>
      </c>
      <c r="C84" s="106"/>
      <c r="D84" s="74"/>
      <c r="E84" s="77"/>
      <c r="F84" s="74"/>
      <c r="G84" s="1018"/>
      <c r="H84" s="162"/>
      <c r="I84" s="461">
        <v>1</v>
      </c>
      <c r="J84" s="873"/>
      <c r="K84" s="476">
        <f>+I84*J84</f>
        <v>0</v>
      </c>
    </row>
    <row r="85" spans="1:11" ht="15" customHeight="1">
      <c r="A85" s="175"/>
      <c r="B85" s="270" t="s">
        <v>181</v>
      </c>
      <c r="C85" s="106"/>
      <c r="D85" s="74"/>
      <c r="E85" s="77"/>
      <c r="F85" s="74"/>
      <c r="G85" s="259"/>
      <c r="H85" s="162"/>
      <c r="I85" s="461">
        <v>1</v>
      </c>
      <c r="J85" s="873"/>
      <c r="K85" s="476">
        <f>+I85*J85</f>
        <v>0</v>
      </c>
    </row>
    <row r="86" spans="1:11">
      <c r="A86" s="327" t="s">
        <v>155</v>
      </c>
      <c r="B86" s="75" t="s">
        <v>79</v>
      </c>
      <c r="C86" s="76"/>
      <c r="D86" s="24" t="s">
        <v>63</v>
      </c>
      <c r="E86" s="77" t="s">
        <v>28</v>
      </c>
      <c r="F86" s="74" t="s">
        <v>85</v>
      </c>
      <c r="G86" s="74"/>
      <c r="H86" s="162"/>
      <c r="I86" s="163"/>
      <c r="J86" s="905"/>
      <c r="K86" s="476"/>
    </row>
    <row r="87" spans="1:11" ht="15.75" thickBot="1">
      <c r="A87" s="328" t="s">
        <v>156</v>
      </c>
      <c r="B87" s="164" t="s">
        <v>7</v>
      </c>
      <c r="C87" s="79"/>
      <c r="D87" s="55" t="s">
        <v>63</v>
      </c>
      <c r="E87" s="80" t="s">
        <v>28</v>
      </c>
      <c r="F87" s="80" t="s">
        <v>85</v>
      </c>
      <c r="G87" s="80"/>
      <c r="H87" s="165"/>
      <c r="I87" s="166">
        <v>1</v>
      </c>
      <c r="J87" s="873"/>
      <c r="K87" s="476">
        <f>+I87*J87</f>
        <v>0</v>
      </c>
    </row>
    <row r="88" spans="1:11" ht="13.5" customHeight="1" thickBot="1">
      <c r="A88" s="59"/>
      <c r="B88" s="17"/>
      <c r="C88" s="63"/>
      <c r="D88" s="64"/>
      <c r="E88" s="64"/>
      <c r="F88" s="190" t="s">
        <v>94</v>
      </c>
      <c r="G88" s="959" t="str">
        <f>+A77</f>
        <v>6.4 KOVINSKE KONSTRUKCIJE</v>
      </c>
      <c r="H88" s="960"/>
      <c r="I88" s="960"/>
      <c r="J88" s="961"/>
      <c r="K88" s="603">
        <f>SUM(K82:K87)</f>
        <v>0</v>
      </c>
    </row>
    <row r="89" spans="1:11">
      <c r="A89" s="94"/>
      <c r="B89" s="17"/>
      <c r="C89" s="63"/>
      <c r="D89" s="64"/>
      <c r="E89" s="64"/>
      <c r="F89" s="64"/>
      <c r="G89" s="147"/>
      <c r="H89" s="147"/>
      <c r="I89" s="147"/>
      <c r="J89" s="483"/>
      <c r="K89" s="477"/>
    </row>
    <row r="90" spans="1:11" ht="15.75">
      <c r="A90" s="148" t="s">
        <v>368</v>
      </c>
      <c r="B90" s="149"/>
      <c r="C90" s="150"/>
      <c r="D90" s="151"/>
      <c r="E90" s="151"/>
      <c r="F90" s="151"/>
      <c r="G90" s="151"/>
      <c r="H90" s="152"/>
      <c r="I90" s="153"/>
      <c r="J90" s="470"/>
      <c r="K90" s="470"/>
    </row>
    <row r="91" spans="1:11">
      <c r="A91" s="94"/>
      <c r="B91" s="17"/>
      <c r="C91" s="63"/>
      <c r="D91" s="64"/>
      <c r="E91" s="64"/>
      <c r="F91" s="64"/>
      <c r="G91" s="147"/>
      <c r="H91" s="147"/>
      <c r="I91" s="147"/>
      <c r="J91" s="483"/>
      <c r="K91" s="477"/>
    </row>
    <row r="92" spans="1:11" ht="13.5" thickBot="1">
      <c r="A92" s="83"/>
      <c r="B92" s="84"/>
      <c r="C92" s="85"/>
      <c r="D92" s="86"/>
      <c r="E92" s="87"/>
      <c r="F92" s="64"/>
      <c r="G92" s="147"/>
      <c r="H92" s="147"/>
      <c r="I92" s="147"/>
      <c r="J92" s="483"/>
      <c r="K92" s="477"/>
    </row>
    <row r="93" spans="1:11" ht="15">
      <c r="A93" s="940" t="s">
        <v>31</v>
      </c>
      <c r="B93" s="944" t="s">
        <v>30</v>
      </c>
      <c r="C93" s="942" t="s">
        <v>0</v>
      </c>
      <c r="D93" s="942" t="s">
        <v>11</v>
      </c>
      <c r="E93" s="944" t="s">
        <v>12</v>
      </c>
      <c r="F93" s="946" t="s">
        <v>35</v>
      </c>
      <c r="G93" s="947"/>
      <c r="H93" s="933" t="s">
        <v>37</v>
      </c>
      <c r="I93" s="934"/>
      <c r="J93" s="997" t="s">
        <v>38</v>
      </c>
      <c r="K93" s="998"/>
    </row>
    <row r="94" spans="1:11" ht="29.25" customHeight="1" thickBot="1">
      <c r="A94" s="941"/>
      <c r="B94" s="989"/>
      <c r="C94" s="943"/>
      <c r="D94" s="943"/>
      <c r="E94" s="945"/>
      <c r="F94" s="139" t="s">
        <v>36</v>
      </c>
      <c r="G94" s="140" t="s">
        <v>34</v>
      </c>
      <c r="H94" s="116" t="s">
        <v>39</v>
      </c>
      <c r="I94" s="104" t="s">
        <v>40</v>
      </c>
      <c r="J94" s="485" t="s">
        <v>81</v>
      </c>
      <c r="K94" s="486" t="s">
        <v>41</v>
      </c>
    </row>
    <row r="95" spans="1:11" ht="12.75" customHeight="1" thickBot="1">
      <c r="A95" s="5" t="s">
        <v>884</v>
      </c>
      <c r="B95" s="69" t="s">
        <v>98</v>
      </c>
      <c r="C95" s="70"/>
      <c r="D95" s="88"/>
      <c r="E95" s="89"/>
      <c r="F95" s="410"/>
      <c r="G95" s="496"/>
      <c r="H95" s="411"/>
      <c r="I95" s="412"/>
      <c r="J95" s="925"/>
      <c r="K95" s="495"/>
    </row>
    <row r="96" spans="1:11" ht="12.75" customHeight="1">
      <c r="A96" s="538"/>
      <c r="B96" s="270" t="s">
        <v>9</v>
      </c>
      <c r="C96" s="270"/>
      <c r="D96" s="271" t="s">
        <v>63</v>
      </c>
      <c r="E96" s="74" t="s">
        <v>28</v>
      </c>
      <c r="F96" s="506" t="s">
        <v>84</v>
      </c>
      <c r="G96" s="496">
        <v>200</v>
      </c>
      <c r="H96" s="162"/>
      <c r="I96" s="461">
        <v>1</v>
      </c>
      <c r="J96" s="873"/>
      <c r="K96" s="476">
        <f>+I96*J96</f>
        <v>0</v>
      </c>
    </row>
    <row r="97" spans="1:11" ht="12.75" customHeight="1" thickBot="1">
      <c r="A97" s="533"/>
      <c r="B97" s="534" t="s">
        <v>369</v>
      </c>
      <c r="C97" s="534"/>
      <c r="D97" s="535" t="s">
        <v>27</v>
      </c>
      <c r="E97" s="536" t="s">
        <v>28</v>
      </c>
      <c r="F97" s="178"/>
      <c r="G97" s="537"/>
      <c r="H97" s="162"/>
      <c r="I97" s="461">
        <v>1</v>
      </c>
      <c r="J97" s="873"/>
      <c r="K97" s="476">
        <f>+I97*J97</f>
        <v>0</v>
      </c>
    </row>
    <row r="98" spans="1:11" ht="13.5" thickBot="1">
      <c r="A98" s="91"/>
      <c r="B98" s="13"/>
      <c r="C98" s="92"/>
      <c r="D98" s="93"/>
      <c r="E98" s="64"/>
      <c r="F98" s="190" t="s">
        <v>94</v>
      </c>
      <c r="G98" s="959" t="str">
        <f>+A90</f>
        <v xml:space="preserve">6.5.  HIDROIZOLACIJSKA DELA (trakovi - črpališče, EK jaški)  </v>
      </c>
      <c r="H98" s="960"/>
      <c r="I98" s="960"/>
      <c r="J98" s="961"/>
      <c r="K98" s="482">
        <f>SUM(K95:K97)</f>
        <v>0</v>
      </c>
    </row>
    <row r="99" spans="1:11">
      <c r="A99" s="94"/>
      <c r="B99" s="17"/>
      <c r="C99" s="63"/>
      <c r="D99" s="64"/>
      <c r="E99" s="64"/>
      <c r="F99" s="64"/>
      <c r="G99" s="147"/>
      <c r="H99" s="147"/>
      <c r="I99" s="147"/>
      <c r="J99" s="483"/>
      <c r="K99" s="477"/>
    </row>
    <row r="100" spans="1:11">
      <c r="A100" s="91"/>
      <c r="B100" s="13"/>
      <c r="C100" s="92"/>
      <c r="D100" s="93"/>
      <c r="E100" s="64"/>
      <c r="F100" s="551"/>
      <c r="G100" s="552"/>
      <c r="H100" s="552"/>
      <c r="I100" s="552"/>
      <c r="J100" s="552"/>
      <c r="K100" s="553"/>
    </row>
    <row r="101" spans="1:11" ht="12.6" customHeight="1">
      <c r="A101" s="401" t="s">
        <v>363</v>
      </c>
      <c r="B101" s="402" t="s">
        <v>57</v>
      </c>
      <c r="C101" s="403"/>
      <c r="D101" s="192"/>
      <c r="E101" s="192"/>
      <c r="F101" s="192"/>
      <c r="G101" s="192"/>
      <c r="H101" s="404"/>
      <c r="I101" s="192"/>
      <c r="J101" s="193"/>
      <c r="K101" s="196"/>
    </row>
    <row r="102" spans="1:11" ht="12.6" customHeight="1" thickBot="1">
      <c r="A102" s="387"/>
      <c r="B102" s="388"/>
      <c r="C102" s="352"/>
      <c r="D102" s="187"/>
      <c r="E102" s="187"/>
      <c r="F102" s="187"/>
      <c r="G102" s="187"/>
      <c r="H102" s="389"/>
      <c r="I102" s="187"/>
      <c r="J102" s="305"/>
      <c r="K102" s="298"/>
    </row>
    <row r="103" spans="1:11" ht="12.6" customHeight="1">
      <c r="A103" s="940" t="s">
        <v>31</v>
      </c>
      <c r="B103" s="944" t="s">
        <v>30</v>
      </c>
      <c r="C103" s="942" t="s">
        <v>0</v>
      </c>
      <c r="D103" s="942" t="s">
        <v>11</v>
      </c>
      <c r="E103" s="944" t="s">
        <v>12</v>
      </c>
      <c r="F103" s="966" t="s">
        <v>35</v>
      </c>
      <c r="G103" s="967"/>
      <c r="H103" s="933" t="s">
        <v>37</v>
      </c>
      <c r="I103" s="934"/>
      <c r="J103" s="968" t="s">
        <v>38</v>
      </c>
      <c r="K103" s="969"/>
    </row>
    <row r="104" spans="1:11" ht="24" customHeight="1" thickBot="1">
      <c r="A104" s="1032"/>
      <c r="B104" s="1043"/>
      <c r="C104" s="943"/>
      <c r="D104" s="943"/>
      <c r="E104" s="945"/>
      <c r="F104" s="139" t="s">
        <v>36</v>
      </c>
      <c r="G104" s="140" t="s">
        <v>34</v>
      </c>
      <c r="H104" s="116" t="s">
        <v>39</v>
      </c>
      <c r="I104" s="303" t="s">
        <v>40</v>
      </c>
      <c r="J104" s="105" t="s">
        <v>81</v>
      </c>
      <c r="K104" s="304" t="s">
        <v>41</v>
      </c>
    </row>
    <row r="105" spans="1:11" ht="12.75" customHeight="1">
      <c r="A105" s="353" t="s">
        <v>367</v>
      </c>
      <c r="B105" s="354" t="s">
        <v>68</v>
      </c>
      <c r="C105" s="355"/>
      <c r="D105" s="220"/>
      <c r="E105" s="356"/>
      <c r="F105" s="356"/>
      <c r="G105" s="356"/>
      <c r="H105" s="357"/>
      <c r="I105" s="27"/>
      <c r="J105" s="876"/>
      <c r="K105" s="294"/>
    </row>
    <row r="106" spans="1:11" ht="25.5">
      <c r="A106" s="358"/>
      <c r="B106" s="1044" t="s">
        <v>70</v>
      </c>
      <c r="C106" s="1045"/>
      <c r="D106" s="528" t="s">
        <v>362</v>
      </c>
      <c r="E106" s="30" t="s">
        <v>28</v>
      </c>
      <c r="F106" s="30" t="s">
        <v>55</v>
      </c>
      <c r="G106" s="30">
        <v>1</v>
      </c>
      <c r="H106" s="529" t="s">
        <v>56</v>
      </c>
      <c r="I106" s="30">
        <v>1</v>
      </c>
      <c r="J106" s="892"/>
      <c r="K106" s="530">
        <f t="shared" ref="K106:K111" si="3">+J106*I106</f>
        <v>0</v>
      </c>
    </row>
    <row r="107" spans="1:11" ht="12.75" customHeight="1">
      <c r="A107" s="358"/>
      <c r="B107" s="362" t="s">
        <v>49</v>
      </c>
      <c r="C107" s="363"/>
      <c r="D107" s="359" t="s">
        <v>17</v>
      </c>
      <c r="E107" s="360" t="s">
        <v>19</v>
      </c>
      <c r="F107" s="364" t="s">
        <v>47</v>
      </c>
      <c r="G107" s="365">
        <v>1</v>
      </c>
      <c r="H107" s="361" t="s">
        <v>56</v>
      </c>
      <c r="I107" s="30">
        <v>1</v>
      </c>
      <c r="J107" s="893"/>
      <c r="K107" s="168">
        <f t="shared" si="3"/>
        <v>0</v>
      </c>
    </row>
    <row r="108" spans="1:11" ht="12.75" customHeight="1">
      <c r="A108" s="358"/>
      <c r="B108" s="362" t="s">
        <v>51</v>
      </c>
      <c r="C108" s="363"/>
      <c r="D108" s="545" t="s">
        <v>320</v>
      </c>
      <c r="E108" s="360" t="s">
        <v>14</v>
      </c>
      <c r="F108" s="364" t="s">
        <v>47</v>
      </c>
      <c r="G108" s="365">
        <v>1</v>
      </c>
      <c r="H108" s="361" t="s">
        <v>56</v>
      </c>
      <c r="I108" s="30">
        <v>1</v>
      </c>
      <c r="J108" s="893"/>
      <c r="K108" s="168">
        <f t="shared" si="3"/>
        <v>0</v>
      </c>
    </row>
    <row r="109" spans="1:11" ht="12.75" customHeight="1">
      <c r="A109" s="358"/>
      <c r="B109" s="526" t="s">
        <v>53</v>
      </c>
      <c r="C109" s="527"/>
      <c r="D109" s="359" t="s">
        <v>349</v>
      </c>
      <c r="E109" s="391" t="s">
        <v>19</v>
      </c>
      <c r="F109" s="364" t="s">
        <v>47</v>
      </c>
      <c r="G109" s="365">
        <v>1</v>
      </c>
      <c r="H109" s="361" t="s">
        <v>56</v>
      </c>
      <c r="I109" s="30">
        <v>1</v>
      </c>
      <c r="J109" s="893"/>
      <c r="K109" s="168">
        <f t="shared" si="3"/>
        <v>0</v>
      </c>
    </row>
    <row r="110" spans="1:11" ht="12.75" customHeight="1">
      <c r="A110" s="358"/>
      <c r="B110" s="390" t="s">
        <v>54</v>
      </c>
      <c r="C110" s="383"/>
      <c r="D110" s="359" t="s">
        <v>323</v>
      </c>
      <c r="E110" s="391" t="s">
        <v>19</v>
      </c>
      <c r="F110" s="364" t="s">
        <v>47</v>
      </c>
      <c r="G110" s="365">
        <v>1</v>
      </c>
      <c r="H110" s="392" t="s">
        <v>56</v>
      </c>
      <c r="I110" s="393">
        <v>1</v>
      </c>
      <c r="J110" s="893"/>
      <c r="K110" s="168">
        <f t="shared" si="3"/>
        <v>0</v>
      </c>
    </row>
    <row r="111" spans="1:11" ht="12.75" customHeight="1" thickBot="1">
      <c r="A111" s="257" t="s">
        <v>885</v>
      </c>
      <c r="B111" s="78" t="s">
        <v>8</v>
      </c>
      <c r="C111" s="79"/>
      <c r="D111" s="44" t="s">
        <v>63</v>
      </c>
      <c r="E111" s="90" t="s">
        <v>28</v>
      </c>
      <c r="F111" s="80" t="s">
        <v>85</v>
      </c>
      <c r="G111" s="80"/>
      <c r="H111" s="165"/>
      <c r="I111" s="166">
        <v>1</v>
      </c>
      <c r="J111" s="893"/>
      <c r="K111" s="168">
        <f t="shared" si="3"/>
        <v>0</v>
      </c>
    </row>
    <row r="112" spans="1:11" ht="17.25" customHeight="1" thickBot="1">
      <c r="A112" s="366"/>
      <c r="B112" s="14"/>
      <c r="C112" s="14"/>
      <c r="D112" s="15"/>
      <c r="E112" s="15"/>
      <c r="F112" s="405" t="s">
        <v>94</v>
      </c>
      <c r="G112" s="1034" t="str">
        <f>+A103</f>
        <v>Zap. štev.</v>
      </c>
      <c r="H112" s="1035"/>
      <c r="I112" s="1035"/>
      <c r="J112" s="1036"/>
      <c r="K112" s="171">
        <f>SUM(K107:K111)</f>
        <v>0</v>
      </c>
    </row>
    <row r="113" spans="1:11" ht="24.75" customHeight="1">
      <c r="A113" s="366"/>
      <c r="B113" s="14"/>
      <c r="C113" s="14"/>
      <c r="D113" s="15"/>
      <c r="E113" s="15"/>
      <c r="F113" s="15"/>
      <c r="G113" s="297"/>
      <c r="H113" s="297"/>
      <c r="I113" s="297"/>
      <c r="J113" s="297"/>
      <c r="K113" s="367"/>
    </row>
    <row r="114" spans="1:11" ht="13.9" customHeight="1">
      <c r="A114" s="94"/>
      <c r="B114" s="17"/>
      <c r="C114" s="63"/>
      <c r="D114" s="64"/>
      <c r="E114" s="64"/>
      <c r="F114" s="64"/>
      <c r="G114" s="147"/>
      <c r="H114" s="147"/>
      <c r="I114" s="147"/>
      <c r="J114" s="483"/>
      <c r="K114" s="477"/>
    </row>
    <row r="115" spans="1:11" ht="15.75">
      <c r="A115" s="148" t="s">
        <v>374</v>
      </c>
      <c r="B115" s="149"/>
      <c r="C115" s="150"/>
      <c r="D115" s="151"/>
      <c r="E115" s="151"/>
      <c r="F115" s="151"/>
      <c r="G115" s="195"/>
      <c r="H115" s="195"/>
      <c r="I115" s="195"/>
      <c r="J115" s="490"/>
      <c r="K115" s="491"/>
    </row>
    <row r="116" spans="1:11">
      <c r="A116" s="94"/>
      <c r="B116" s="17"/>
      <c r="C116" s="63"/>
      <c r="D116" s="64"/>
      <c r="E116" s="64"/>
      <c r="F116" s="64"/>
      <c r="G116" s="147"/>
      <c r="H116" s="147"/>
      <c r="I116" s="147"/>
      <c r="J116" s="483"/>
      <c r="K116" s="477"/>
    </row>
    <row r="117" spans="1:11" ht="13.9" customHeight="1" thickBot="1">
      <c r="A117" s="94"/>
      <c r="B117" s="17"/>
      <c r="C117" s="63"/>
      <c r="D117" s="64"/>
      <c r="E117" s="64"/>
      <c r="F117" s="64"/>
      <c r="G117" s="147"/>
      <c r="H117" s="147"/>
      <c r="I117" s="147"/>
      <c r="J117" s="483"/>
      <c r="K117" s="477"/>
    </row>
    <row r="118" spans="1:11" ht="14.1" customHeight="1">
      <c r="A118" s="940" t="s">
        <v>31</v>
      </c>
      <c r="B118" s="944" t="s">
        <v>30</v>
      </c>
      <c r="C118" s="942" t="s">
        <v>0</v>
      </c>
      <c r="D118" s="942" t="s">
        <v>11</v>
      </c>
      <c r="E118" s="944" t="s">
        <v>12</v>
      </c>
      <c r="F118" s="946" t="s">
        <v>35</v>
      </c>
      <c r="G118" s="947"/>
      <c r="H118" s="933" t="s">
        <v>37</v>
      </c>
      <c r="I118" s="934"/>
      <c r="J118" s="997" t="s">
        <v>38</v>
      </c>
      <c r="K118" s="998"/>
    </row>
    <row r="119" spans="1:11" ht="24.75" customHeight="1" thickBot="1">
      <c r="A119" s="1038"/>
      <c r="B119" s="945"/>
      <c r="C119" s="943"/>
      <c r="D119" s="943"/>
      <c r="E119" s="945"/>
      <c r="F119" s="139" t="s">
        <v>36</v>
      </c>
      <c r="G119" s="140" t="s">
        <v>34</v>
      </c>
      <c r="H119" s="116" t="s">
        <v>39</v>
      </c>
      <c r="I119" s="104" t="s">
        <v>40</v>
      </c>
      <c r="J119" s="485" t="s">
        <v>81</v>
      </c>
      <c r="K119" s="486" t="s">
        <v>41</v>
      </c>
    </row>
    <row r="120" spans="1:11" ht="15">
      <c r="A120" s="429" t="s">
        <v>207</v>
      </c>
      <c r="B120" s="430" t="s">
        <v>182</v>
      </c>
      <c r="C120" s="431"/>
      <c r="D120" s="432"/>
      <c r="E120" s="433"/>
      <c r="F120" s="434" t="s">
        <v>84</v>
      </c>
      <c r="G120" s="433">
        <v>9000</v>
      </c>
      <c r="H120" s="435"/>
      <c r="I120" s="436"/>
      <c r="J120" s="910"/>
      <c r="K120" s="492"/>
    </row>
    <row r="121" spans="1:11">
      <c r="A121" s="437"/>
      <c r="B121" s="425" t="s">
        <v>183</v>
      </c>
      <c r="C121" s="420"/>
      <c r="D121" s="421"/>
      <c r="E121" s="267"/>
      <c r="F121" s="422"/>
      <c r="G121" s="267"/>
      <c r="H121" s="423"/>
      <c r="I121" s="424"/>
      <c r="J121" s="911"/>
      <c r="K121" s="493"/>
    </row>
    <row r="122" spans="1:11">
      <c r="A122" s="437"/>
      <c r="B122" s="425" t="s">
        <v>184</v>
      </c>
      <c r="C122" s="420"/>
      <c r="D122" s="426" t="s">
        <v>200</v>
      </c>
      <c r="E122" s="267" t="s">
        <v>209</v>
      </c>
      <c r="F122" s="422" t="s">
        <v>84</v>
      </c>
      <c r="G122" s="267">
        <v>9000</v>
      </c>
      <c r="H122" s="423">
        <v>9000</v>
      </c>
      <c r="I122" s="424">
        <v>1</v>
      </c>
      <c r="J122" s="911"/>
      <c r="K122" s="168">
        <f t="shared" ref="K122:K124" si="4">+J122*I122</f>
        <v>0</v>
      </c>
    </row>
    <row r="123" spans="1:11">
      <c r="A123" s="437"/>
      <c r="B123" s="425" t="s">
        <v>185</v>
      </c>
      <c r="C123" s="420"/>
      <c r="D123" s="426" t="s">
        <v>21</v>
      </c>
      <c r="E123" s="267" t="s">
        <v>209</v>
      </c>
      <c r="F123" s="422" t="s">
        <v>84</v>
      </c>
      <c r="G123" s="267">
        <v>9000</v>
      </c>
      <c r="H123" s="423">
        <v>9000</v>
      </c>
      <c r="I123" s="424">
        <v>1</v>
      </c>
      <c r="J123" s="911"/>
      <c r="K123" s="168">
        <f t="shared" si="4"/>
        <v>0</v>
      </c>
    </row>
    <row r="124" spans="1:11">
      <c r="A124" s="437"/>
      <c r="B124" s="425" t="s">
        <v>186</v>
      </c>
      <c r="C124" s="420"/>
      <c r="D124" s="426" t="s">
        <v>22</v>
      </c>
      <c r="E124" s="267" t="s">
        <v>210</v>
      </c>
      <c r="F124" s="422" t="s">
        <v>84</v>
      </c>
      <c r="G124" s="267">
        <v>9000</v>
      </c>
      <c r="H124" s="423">
        <v>9000</v>
      </c>
      <c r="I124" s="424">
        <v>1</v>
      </c>
      <c r="J124" s="911"/>
      <c r="K124" s="168">
        <f t="shared" si="4"/>
        <v>0</v>
      </c>
    </row>
    <row r="125" spans="1:11">
      <c r="A125" s="437"/>
      <c r="B125" s="425" t="s">
        <v>187</v>
      </c>
      <c r="C125" s="420"/>
      <c r="D125" s="426" t="s">
        <v>201</v>
      </c>
      <c r="E125" s="267" t="s">
        <v>210</v>
      </c>
      <c r="F125" s="422" t="s">
        <v>84</v>
      </c>
      <c r="G125" s="267">
        <v>9000</v>
      </c>
      <c r="H125" s="423">
        <v>9000</v>
      </c>
      <c r="I125" s="606">
        <v>1</v>
      </c>
      <c r="J125" s="912"/>
      <c r="K125" s="607">
        <f>J125*I125</f>
        <v>0</v>
      </c>
    </row>
    <row r="126" spans="1:11">
      <c r="A126" s="437"/>
      <c r="B126" s="425" t="s">
        <v>188</v>
      </c>
      <c r="C126" s="420"/>
      <c r="D126" s="426"/>
      <c r="E126" s="267"/>
      <c r="F126" s="422"/>
      <c r="G126" s="267"/>
      <c r="H126" s="423"/>
      <c r="I126" s="424"/>
      <c r="J126" s="911"/>
      <c r="K126" s="493"/>
    </row>
    <row r="127" spans="1:11">
      <c r="A127" s="437"/>
      <c r="B127" s="425" t="s">
        <v>189</v>
      </c>
      <c r="C127" s="420"/>
      <c r="D127" s="426" t="s">
        <v>202</v>
      </c>
      <c r="E127" s="267" t="s">
        <v>209</v>
      </c>
      <c r="F127" s="422" t="s">
        <v>84</v>
      </c>
      <c r="G127" s="267">
        <v>9000</v>
      </c>
      <c r="H127" s="423">
        <v>4000</v>
      </c>
      <c r="I127" s="424">
        <v>3</v>
      </c>
      <c r="J127" s="911"/>
      <c r="K127" s="168">
        <f t="shared" ref="K127:K129" si="5">+J127*I127</f>
        <v>0</v>
      </c>
    </row>
    <row r="128" spans="1:11">
      <c r="A128" s="437"/>
      <c r="B128" s="425" t="s">
        <v>190</v>
      </c>
      <c r="C128" s="420"/>
      <c r="D128" s="426" t="s">
        <v>20</v>
      </c>
      <c r="E128" s="267" t="s">
        <v>209</v>
      </c>
      <c r="F128" s="422" t="s">
        <v>84</v>
      </c>
      <c r="G128" s="267">
        <v>9000</v>
      </c>
      <c r="H128" s="423">
        <v>4000</v>
      </c>
      <c r="I128" s="424">
        <v>3</v>
      </c>
      <c r="J128" s="911"/>
      <c r="K128" s="168">
        <f t="shared" si="5"/>
        <v>0</v>
      </c>
    </row>
    <row r="129" spans="1:11">
      <c r="A129" s="437"/>
      <c r="B129" s="425" t="s">
        <v>191</v>
      </c>
      <c r="C129" s="420"/>
      <c r="D129" s="426" t="s">
        <v>203</v>
      </c>
      <c r="E129" s="267" t="s">
        <v>209</v>
      </c>
      <c r="F129" s="422" t="s">
        <v>84</v>
      </c>
      <c r="G129" s="267">
        <v>9000</v>
      </c>
      <c r="H129" s="423">
        <v>4000</v>
      </c>
      <c r="I129" s="424">
        <v>3</v>
      </c>
      <c r="J129" s="911"/>
      <c r="K129" s="168">
        <f t="shared" si="5"/>
        <v>0</v>
      </c>
    </row>
    <row r="130" spans="1:11">
      <c r="A130" s="437"/>
      <c r="B130" s="425" t="s">
        <v>192</v>
      </c>
      <c r="C130" s="420"/>
      <c r="D130" s="426"/>
      <c r="E130" s="267"/>
      <c r="F130" s="422"/>
      <c r="G130" s="267"/>
      <c r="H130" s="423"/>
      <c r="I130" s="424"/>
      <c r="J130" s="911"/>
      <c r="K130" s="493"/>
    </row>
    <row r="131" spans="1:11">
      <c r="A131" s="437"/>
      <c r="B131" s="425" t="s">
        <v>193</v>
      </c>
      <c r="C131" s="420"/>
      <c r="D131" s="426" t="s">
        <v>204</v>
      </c>
      <c r="E131" s="267" t="s">
        <v>209</v>
      </c>
      <c r="F131" s="422" t="s">
        <v>84</v>
      </c>
      <c r="G131" s="267">
        <v>9000</v>
      </c>
      <c r="H131" s="423">
        <v>2000</v>
      </c>
      <c r="I131" s="424">
        <v>5</v>
      </c>
      <c r="J131" s="911"/>
      <c r="K131" s="168">
        <f t="shared" ref="K131:K132" si="6">+J131*I131</f>
        <v>0</v>
      </c>
    </row>
    <row r="132" spans="1:11">
      <c r="A132" s="437"/>
      <c r="B132" s="425" t="s">
        <v>194</v>
      </c>
      <c r="C132" s="420"/>
      <c r="D132" s="426" t="s">
        <v>205</v>
      </c>
      <c r="E132" s="267" t="s">
        <v>209</v>
      </c>
      <c r="F132" s="422" t="s">
        <v>84</v>
      </c>
      <c r="G132" s="267">
        <v>9000</v>
      </c>
      <c r="H132" s="423">
        <v>2000</v>
      </c>
      <c r="I132" s="424">
        <v>5</v>
      </c>
      <c r="J132" s="911"/>
      <c r="K132" s="168">
        <f t="shared" si="6"/>
        <v>0</v>
      </c>
    </row>
    <row r="133" spans="1:11">
      <c r="A133" s="437"/>
      <c r="B133" s="425" t="s">
        <v>196</v>
      </c>
      <c r="C133" s="420"/>
      <c r="D133" s="426"/>
      <c r="E133" s="267"/>
      <c r="F133" s="422"/>
      <c r="G133" s="267"/>
      <c r="H133" s="423"/>
      <c r="I133" s="424"/>
      <c r="J133" s="911"/>
      <c r="K133" s="493"/>
    </row>
    <row r="134" spans="1:11">
      <c r="A134" s="437"/>
      <c r="B134" s="425" t="s">
        <v>184</v>
      </c>
      <c r="C134" s="420"/>
      <c r="D134" s="426" t="s">
        <v>206</v>
      </c>
      <c r="E134" s="267" t="s">
        <v>209</v>
      </c>
      <c r="F134" s="422" t="s">
        <v>84</v>
      </c>
      <c r="G134" s="267">
        <v>9000</v>
      </c>
      <c r="H134" s="423">
        <v>4000</v>
      </c>
      <c r="I134" s="424">
        <v>3</v>
      </c>
      <c r="J134" s="911"/>
      <c r="K134" s="168">
        <f t="shared" ref="K134:K138" si="7">+J134*I134</f>
        <v>0</v>
      </c>
    </row>
    <row r="135" spans="1:11">
      <c r="A135" s="437"/>
      <c r="B135" s="425" t="s">
        <v>197</v>
      </c>
      <c r="C135" s="420"/>
      <c r="D135" s="426" t="s">
        <v>21</v>
      </c>
      <c r="E135" s="267" t="s">
        <v>209</v>
      </c>
      <c r="F135" s="422" t="s">
        <v>84</v>
      </c>
      <c r="G135" s="267">
        <v>9000</v>
      </c>
      <c r="H135" s="423">
        <v>4000</v>
      </c>
      <c r="I135" s="424">
        <v>3</v>
      </c>
      <c r="J135" s="911"/>
      <c r="K135" s="168">
        <f t="shared" si="7"/>
        <v>0</v>
      </c>
    </row>
    <row r="136" spans="1:11">
      <c r="A136" s="437"/>
      <c r="B136" s="425" t="s">
        <v>198</v>
      </c>
      <c r="C136" s="420"/>
      <c r="D136" s="426" t="s">
        <v>22</v>
      </c>
      <c r="E136" s="267" t="s">
        <v>210</v>
      </c>
      <c r="F136" s="422" t="s">
        <v>84</v>
      </c>
      <c r="G136" s="267">
        <v>9000</v>
      </c>
      <c r="H136" s="423">
        <v>4000</v>
      </c>
      <c r="I136" s="424">
        <v>3</v>
      </c>
      <c r="J136" s="911"/>
      <c r="K136" s="168">
        <f t="shared" si="7"/>
        <v>0</v>
      </c>
    </row>
    <row r="137" spans="1:11">
      <c r="A137" s="437"/>
      <c r="B137" s="425" t="s">
        <v>187</v>
      </c>
      <c r="C137" s="420"/>
      <c r="D137" s="426" t="s">
        <v>201</v>
      </c>
      <c r="E137" s="267" t="s">
        <v>210</v>
      </c>
      <c r="F137" s="422" t="s">
        <v>84</v>
      </c>
      <c r="G137" s="267">
        <v>9000</v>
      </c>
      <c r="H137" s="423">
        <v>4000</v>
      </c>
      <c r="I137" s="424">
        <v>3</v>
      </c>
      <c r="J137" s="911"/>
      <c r="K137" s="168">
        <f t="shared" si="7"/>
        <v>0</v>
      </c>
    </row>
    <row r="138" spans="1:11">
      <c r="A138" s="437"/>
      <c r="B138" s="427" t="s">
        <v>211</v>
      </c>
      <c r="C138" s="268"/>
      <c r="D138" s="268" t="s">
        <v>212</v>
      </c>
      <c r="E138" s="267" t="s">
        <v>210</v>
      </c>
      <c r="F138" s="422" t="s">
        <v>84</v>
      </c>
      <c r="G138" s="267">
        <v>9000</v>
      </c>
      <c r="H138" s="423">
        <v>500</v>
      </c>
      <c r="I138" s="424">
        <f>+G138/H138</f>
        <v>18</v>
      </c>
      <c r="J138" s="911"/>
      <c r="K138" s="168">
        <f t="shared" si="7"/>
        <v>0</v>
      </c>
    </row>
    <row r="139" spans="1:11" ht="15">
      <c r="A139" s="437" t="s">
        <v>375</v>
      </c>
      <c r="B139" s="419" t="s">
        <v>199</v>
      </c>
      <c r="C139" s="420"/>
      <c r="D139" s="421"/>
      <c r="E139" s="267"/>
      <c r="F139" s="422" t="s">
        <v>84</v>
      </c>
      <c r="G139" s="267">
        <v>8100</v>
      </c>
      <c r="H139" s="423"/>
      <c r="I139" s="424"/>
      <c r="J139" s="911"/>
      <c r="K139" s="493"/>
    </row>
    <row r="140" spans="1:11">
      <c r="A140" s="437"/>
      <c r="B140" s="425" t="s">
        <v>183</v>
      </c>
      <c r="C140" s="420"/>
      <c r="D140" s="421"/>
      <c r="E140" s="267"/>
      <c r="F140" s="422"/>
      <c r="G140" s="267"/>
      <c r="H140" s="423"/>
      <c r="I140" s="424"/>
      <c r="J140" s="911"/>
      <c r="K140" s="493"/>
    </row>
    <row r="141" spans="1:11">
      <c r="A141" s="437"/>
      <c r="B141" s="425" t="s">
        <v>184</v>
      </c>
      <c r="C141" s="420"/>
      <c r="D141" s="426" t="s">
        <v>200</v>
      </c>
      <c r="E141" s="267" t="s">
        <v>209</v>
      </c>
      <c r="F141" s="422" t="s">
        <v>84</v>
      </c>
      <c r="G141" s="267">
        <v>8100</v>
      </c>
      <c r="H141" s="423">
        <v>9000</v>
      </c>
      <c r="I141" s="424">
        <v>1</v>
      </c>
      <c r="J141" s="911"/>
      <c r="K141" s="168">
        <f t="shared" ref="K141:K144" si="8">+J141*I141</f>
        <v>0</v>
      </c>
    </row>
    <row r="142" spans="1:11">
      <c r="A142" s="437"/>
      <c r="B142" s="425" t="s">
        <v>185</v>
      </c>
      <c r="C142" s="420"/>
      <c r="D142" s="426" t="s">
        <v>21</v>
      </c>
      <c r="E142" s="267" t="s">
        <v>209</v>
      </c>
      <c r="F142" s="422" t="s">
        <v>84</v>
      </c>
      <c r="G142" s="267">
        <v>8100</v>
      </c>
      <c r="H142" s="423">
        <v>9000</v>
      </c>
      <c r="I142" s="424">
        <v>1</v>
      </c>
      <c r="J142" s="911"/>
      <c r="K142" s="168">
        <f t="shared" si="8"/>
        <v>0</v>
      </c>
    </row>
    <row r="143" spans="1:11">
      <c r="A143" s="437"/>
      <c r="B143" s="425" t="s">
        <v>186</v>
      </c>
      <c r="C143" s="420"/>
      <c r="D143" s="426" t="s">
        <v>22</v>
      </c>
      <c r="E143" s="267" t="s">
        <v>210</v>
      </c>
      <c r="F143" s="422" t="s">
        <v>84</v>
      </c>
      <c r="G143" s="267">
        <v>8100</v>
      </c>
      <c r="H143" s="423">
        <v>9000</v>
      </c>
      <c r="I143" s="424">
        <v>1</v>
      </c>
      <c r="J143" s="911"/>
      <c r="K143" s="168">
        <f t="shared" si="8"/>
        <v>0</v>
      </c>
    </row>
    <row r="144" spans="1:11">
      <c r="A144" s="437"/>
      <c r="B144" s="425" t="s">
        <v>187</v>
      </c>
      <c r="C144" s="420"/>
      <c r="D144" s="426" t="s">
        <v>201</v>
      </c>
      <c r="E144" s="267" t="s">
        <v>210</v>
      </c>
      <c r="F144" s="422" t="s">
        <v>84</v>
      </c>
      <c r="G144" s="267">
        <v>8100</v>
      </c>
      <c r="H144" s="423">
        <v>9000</v>
      </c>
      <c r="I144" s="424">
        <v>1</v>
      </c>
      <c r="J144" s="911"/>
      <c r="K144" s="168">
        <f t="shared" si="8"/>
        <v>0</v>
      </c>
    </row>
    <row r="145" spans="1:11">
      <c r="A145" s="437"/>
      <c r="B145" s="425" t="s">
        <v>188</v>
      </c>
      <c r="C145" s="420"/>
      <c r="D145" s="426"/>
      <c r="E145" s="267"/>
      <c r="F145" s="422"/>
      <c r="G145" s="267"/>
      <c r="H145" s="423"/>
      <c r="I145" s="424"/>
      <c r="J145" s="911"/>
      <c r="K145" s="493"/>
    </row>
    <row r="146" spans="1:11">
      <c r="A146" s="437"/>
      <c r="B146" s="425" t="s">
        <v>189</v>
      </c>
      <c r="C146" s="420"/>
      <c r="D146" s="426" t="s">
        <v>202</v>
      </c>
      <c r="E146" s="267" t="s">
        <v>209</v>
      </c>
      <c r="F146" s="422" t="s">
        <v>84</v>
      </c>
      <c r="G146" s="267">
        <v>8100</v>
      </c>
      <c r="H146" s="423">
        <v>4000</v>
      </c>
      <c r="I146" s="424">
        <v>3</v>
      </c>
      <c r="J146" s="911"/>
      <c r="K146" s="168">
        <f t="shared" ref="K146:K162" si="9">+J146*I146</f>
        <v>0</v>
      </c>
    </row>
    <row r="147" spans="1:11">
      <c r="A147" s="437"/>
      <c r="B147" s="425" t="s">
        <v>190</v>
      </c>
      <c r="C147" s="420"/>
      <c r="D147" s="426" t="s">
        <v>20</v>
      </c>
      <c r="E147" s="267" t="s">
        <v>209</v>
      </c>
      <c r="F147" s="422" t="s">
        <v>84</v>
      </c>
      <c r="G147" s="267">
        <v>8100</v>
      </c>
      <c r="H147" s="423">
        <v>4000</v>
      </c>
      <c r="I147" s="424">
        <v>3</v>
      </c>
      <c r="J147" s="911"/>
      <c r="K147" s="168">
        <f t="shared" si="9"/>
        <v>0</v>
      </c>
    </row>
    <row r="148" spans="1:11">
      <c r="A148" s="437"/>
      <c r="B148" s="425" t="s">
        <v>191</v>
      </c>
      <c r="C148" s="420"/>
      <c r="D148" s="426" t="s">
        <v>203</v>
      </c>
      <c r="E148" s="267" t="s">
        <v>209</v>
      </c>
      <c r="F148" s="422" t="s">
        <v>84</v>
      </c>
      <c r="G148" s="267">
        <v>8100</v>
      </c>
      <c r="H148" s="423">
        <v>4000</v>
      </c>
      <c r="I148" s="424">
        <v>3</v>
      </c>
      <c r="J148" s="911"/>
      <c r="K148" s="168">
        <f t="shared" si="9"/>
        <v>0</v>
      </c>
    </row>
    <row r="149" spans="1:11">
      <c r="A149" s="437"/>
      <c r="B149" s="425" t="s">
        <v>214</v>
      </c>
      <c r="C149" s="420"/>
      <c r="D149" s="426" t="s">
        <v>213</v>
      </c>
      <c r="E149" s="267" t="s">
        <v>209</v>
      </c>
      <c r="F149" s="422" t="s">
        <v>84</v>
      </c>
      <c r="G149" s="267">
        <v>8100</v>
      </c>
      <c r="H149" s="423">
        <v>8000</v>
      </c>
      <c r="I149" s="424">
        <v>1</v>
      </c>
      <c r="J149" s="911"/>
      <c r="K149" s="168">
        <f t="shared" si="9"/>
        <v>0</v>
      </c>
    </row>
    <row r="150" spans="1:11">
      <c r="A150" s="437"/>
      <c r="B150" s="425" t="s">
        <v>192</v>
      </c>
      <c r="C150" s="420"/>
      <c r="D150" s="426"/>
      <c r="E150" s="267"/>
      <c r="F150" s="422"/>
      <c r="G150" s="267"/>
      <c r="H150" s="423"/>
      <c r="I150" s="424"/>
      <c r="J150" s="911"/>
      <c r="K150" s="493"/>
    </row>
    <row r="151" spans="1:11">
      <c r="A151" s="437"/>
      <c r="B151" s="425" t="s">
        <v>193</v>
      </c>
      <c r="C151" s="420"/>
      <c r="D151" s="426" t="s">
        <v>204</v>
      </c>
      <c r="E151" s="267" t="s">
        <v>209</v>
      </c>
      <c r="F151" s="422" t="s">
        <v>84</v>
      </c>
      <c r="G151" s="267">
        <v>8100</v>
      </c>
      <c r="H151" s="423">
        <v>2000</v>
      </c>
      <c r="I151" s="424">
        <v>5</v>
      </c>
      <c r="J151" s="911"/>
      <c r="K151" s="168">
        <f t="shared" si="9"/>
        <v>0</v>
      </c>
    </row>
    <row r="152" spans="1:11">
      <c r="A152" s="437"/>
      <c r="B152" s="425" t="s">
        <v>194</v>
      </c>
      <c r="C152" s="420"/>
      <c r="D152" s="426" t="s">
        <v>205</v>
      </c>
      <c r="E152" s="267" t="s">
        <v>210</v>
      </c>
      <c r="F152" s="422" t="s">
        <v>84</v>
      </c>
      <c r="G152" s="267">
        <v>8100</v>
      </c>
      <c r="H152" s="423">
        <v>2000</v>
      </c>
      <c r="I152" s="424">
        <v>5</v>
      </c>
      <c r="J152" s="911"/>
      <c r="K152" s="168">
        <f t="shared" si="9"/>
        <v>0</v>
      </c>
    </row>
    <row r="153" spans="1:11">
      <c r="A153" s="437"/>
      <c r="B153" s="425" t="s">
        <v>195</v>
      </c>
      <c r="C153" s="420"/>
      <c r="D153" s="426" t="s">
        <v>23</v>
      </c>
      <c r="E153" s="267" t="s">
        <v>210</v>
      </c>
      <c r="F153" s="422" t="s">
        <v>84</v>
      </c>
      <c r="G153" s="267">
        <v>8100</v>
      </c>
      <c r="H153" s="423">
        <v>2000</v>
      </c>
      <c r="I153" s="424">
        <v>5</v>
      </c>
      <c r="J153" s="911"/>
      <c r="K153" s="168">
        <f t="shared" si="9"/>
        <v>0</v>
      </c>
    </row>
    <row r="154" spans="1:11">
      <c r="A154" s="437"/>
      <c r="B154" s="425" t="s">
        <v>196</v>
      </c>
      <c r="C154" s="420"/>
      <c r="D154" s="426"/>
      <c r="E154" s="267"/>
      <c r="F154" s="422" t="s">
        <v>84</v>
      </c>
      <c r="G154" s="267"/>
      <c r="H154" s="423"/>
      <c r="I154" s="424"/>
      <c r="J154" s="911"/>
      <c r="K154" s="493"/>
    </row>
    <row r="155" spans="1:11">
      <c r="A155" s="437"/>
      <c r="B155" s="425" t="s">
        <v>184</v>
      </c>
      <c r="C155" s="420"/>
      <c r="D155" s="426" t="s">
        <v>206</v>
      </c>
      <c r="E155" s="267" t="s">
        <v>209</v>
      </c>
      <c r="F155" s="422" t="s">
        <v>84</v>
      </c>
      <c r="G155" s="267">
        <v>8100</v>
      </c>
      <c r="H155" s="423">
        <v>4000</v>
      </c>
      <c r="I155" s="424">
        <v>3</v>
      </c>
      <c r="J155" s="911"/>
      <c r="K155" s="168">
        <f t="shared" si="9"/>
        <v>0</v>
      </c>
    </row>
    <row r="156" spans="1:11">
      <c r="A156" s="437"/>
      <c r="B156" s="425" t="s">
        <v>197</v>
      </c>
      <c r="C156" s="420"/>
      <c r="D156" s="426" t="s">
        <v>21</v>
      </c>
      <c r="E156" s="267" t="s">
        <v>209</v>
      </c>
      <c r="F156" s="422" t="s">
        <v>84</v>
      </c>
      <c r="G156" s="267">
        <v>8100</v>
      </c>
      <c r="H156" s="423">
        <v>4000</v>
      </c>
      <c r="I156" s="424">
        <v>3</v>
      </c>
      <c r="J156" s="911"/>
      <c r="K156" s="168">
        <f t="shared" si="9"/>
        <v>0</v>
      </c>
    </row>
    <row r="157" spans="1:11">
      <c r="A157" s="437"/>
      <c r="B157" s="425" t="s">
        <v>198</v>
      </c>
      <c r="C157" s="420"/>
      <c r="D157" s="426" t="s">
        <v>22</v>
      </c>
      <c r="E157" s="267" t="s">
        <v>210</v>
      </c>
      <c r="F157" s="422" t="s">
        <v>84</v>
      </c>
      <c r="G157" s="267">
        <v>8100</v>
      </c>
      <c r="H157" s="423">
        <v>4000</v>
      </c>
      <c r="I157" s="424">
        <v>3</v>
      </c>
      <c r="J157" s="911"/>
      <c r="K157" s="168">
        <f t="shared" si="9"/>
        <v>0</v>
      </c>
    </row>
    <row r="158" spans="1:11">
      <c r="A158" s="437"/>
      <c r="B158" s="425" t="s">
        <v>187</v>
      </c>
      <c r="C158" s="420"/>
      <c r="D158" s="426" t="s">
        <v>201</v>
      </c>
      <c r="E158" s="267" t="s">
        <v>210</v>
      </c>
      <c r="F158" s="422" t="s">
        <v>84</v>
      </c>
      <c r="G158" s="267">
        <v>8100</v>
      </c>
      <c r="H158" s="423">
        <v>4000</v>
      </c>
      <c r="I158" s="424">
        <v>3</v>
      </c>
      <c r="J158" s="911"/>
      <c r="K158" s="168">
        <f t="shared" si="9"/>
        <v>0</v>
      </c>
    </row>
    <row r="159" spans="1:11">
      <c r="A159" s="437"/>
      <c r="B159" s="427" t="s">
        <v>211</v>
      </c>
      <c r="C159" s="268"/>
      <c r="D159" s="426" t="s">
        <v>212</v>
      </c>
      <c r="E159" s="267" t="s">
        <v>210</v>
      </c>
      <c r="F159" s="422" t="s">
        <v>84</v>
      </c>
      <c r="G159" s="267">
        <v>8100</v>
      </c>
      <c r="H159" s="423">
        <v>500</v>
      </c>
      <c r="I159" s="424">
        <v>18</v>
      </c>
      <c r="J159" s="911"/>
      <c r="K159" s="168">
        <f t="shared" si="9"/>
        <v>0</v>
      </c>
    </row>
    <row r="160" spans="1:11" ht="15">
      <c r="A160" s="437" t="s">
        <v>376</v>
      </c>
      <c r="B160" s="419" t="s">
        <v>29</v>
      </c>
      <c r="C160" s="420"/>
      <c r="D160" s="428" t="s">
        <v>63</v>
      </c>
      <c r="E160" s="267"/>
      <c r="F160" s="422" t="s">
        <v>45</v>
      </c>
      <c r="G160" s="267"/>
      <c r="H160" s="423"/>
      <c r="I160" s="424">
        <v>2</v>
      </c>
      <c r="J160" s="911"/>
      <c r="K160" s="168">
        <f t="shared" si="9"/>
        <v>0</v>
      </c>
    </row>
    <row r="161" spans="1:11" ht="15">
      <c r="A161" s="437" t="s">
        <v>377</v>
      </c>
      <c r="B161" s="419" t="s">
        <v>802</v>
      </c>
      <c r="C161" s="420"/>
      <c r="D161" s="428" t="s">
        <v>63</v>
      </c>
      <c r="E161" s="267"/>
      <c r="F161" s="422" t="s">
        <v>45</v>
      </c>
      <c r="G161" s="267"/>
      <c r="H161" s="423"/>
      <c r="I161" s="424">
        <v>1</v>
      </c>
      <c r="J161" s="911"/>
      <c r="K161" s="168">
        <f t="shared" si="9"/>
        <v>0</v>
      </c>
    </row>
    <row r="162" spans="1:11" ht="15.75" thickBot="1">
      <c r="A162" s="438" t="s">
        <v>378</v>
      </c>
      <c r="B162" s="442" t="s">
        <v>801</v>
      </c>
      <c r="C162" s="443"/>
      <c r="D162" s="444" t="s">
        <v>63</v>
      </c>
      <c r="E162" s="439"/>
      <c r="F162" s="422" t="s">
        <v>45</v>
      </c>
      <c r="G162" s="267"/>
      <c r="H162" s="423"/>
      <c r="I162" s="424">
        <v>1</v>
      </c>
      <c r="J162" s="911"/>
      <c r="K162" s="168">
        <f t="shared" si="9"/>
        <v>0</v>
      </c>
    </row>
    <row r="163" spans="1:11" ht="13.5" thickBot="1">
      <c r="A163" s="440"/>
      <c r="B163" s="441"/>
      <c r="C163" s="265"/>
      <c r="D163" s="266"/>
      <c r="E163" s="266"/>
      <c r="F163" s="405" t="s">
        <v>94</v>
      </c>
      <c r="G163" s="1066" t="str">
        <f>+A115</f>
        <v>6.7 ASFALTERSKA DELA</v>
      </c>
      <c r="H163" s="1067"/>
      <c r="I163" s="1067"/>
      <c r="J163" s="1068"/>
      <c r="K163" s="604">
        <f>SUM(K120:K162)</f>
        <v>0</v>
      </c>
    </row>
    <row r="164" spans="1:11">
      <c r="A164" s="94"/>
      <c r="B164" s="17"/>
      <c r="C164" s="63"/>
      <c r="D164" s="64"/>
      <c r="E164" s="64"/>
      <c r="F164" s="64"/>
      <c r="G164" s="147"/>
      <c r="H164" s="147"/>
      <c r="I164" s="147"/>
      <c r="J164" s="483"/>
      <c r="K164" s="477"/>
    </row>
    <row r="165" spans="1:11" ht="15.75">
      <c r="A165" s="148" t="s">
        <v>867</v>
      </c>
      <c r="B165" s="149"/>
      <c r="C165" s="150"/>
      <c r="D165" s="151"/>
      <c r="E165" s="151"/>
      <c r="F165" s="151"/>
      <c r="G165" s="151"/>
      <c r="H165" s="152"/>
      <c r="I165" s="153"/>
      <c r="J165" s="470"/>
      <c r="K165" s="470"/>
    </row>
    <row r="166" spans="1:11">
      <c r="A166" s="94"/>
      <c r="B166" s="17"/>
      <c r="C166" s="63"/>
      <c r="D166" s="64"/>
      <c r="E166" s="64"/>
      <c r="F166" s="64"/>
      <c r="G166" s="147"/>
      <c r="H166" s="147"/>
      <c r="I166" s="147"/>
      <c r="J166" s="483"/>
      <c r="K166" s="477"/>
    </row>
    <row r="167" spans="1:11" ht="13.5" thickBot="1">
      <c r="A167" s="83"/>
      <c r="B167" s="84"/>
      <c r="C167" s="85"/>
      <c r="D167" s="86"/>
      <c r="E167" s="87"/>
      <c r="F167" s="64"/>
      <c r="G167" s="147"/>
      <c r="H167" s="147"/>
      <c r="I167" s="147"/>
      <c r="J167" s="483"/>
      <c r="K167" s="477"/>
    </row>
    <row r="168" spans="1:11" ht="15">
      <c r="A168" s="940" t="s">
        <v>31</v>
      </c>
      <c r="B168" s="944" t="s">
        <v>30</v>
      </c>
      <c r="C168" s="942" t="s">
        <v>0</v>
      </c>
      <c r="D168" s="942" t="s">
        <v>11</v>
      </c>
      <c r="E168" s="944" t="s">
        <v>12</v>
      </c>
      <c r="F168" s="946" t="s">
        <v>35</v>
      </c>
      <c r="G168" s="947"/>
      <c r="H168" s="933" t="s">
        <v>37</v>
      </c>
      <c r="I168" s="934"/>
      <c r="J168" s="997" t="s">
        <v>38</v>
      </c>
      <c r="K168" s="998"/>
    </row>
    <row r="169" spans="1:11" ht="13.5" thickBot="1">
      <c r="A169" s="941"/>
      <c r="B169" s="989"/>
      <c r="C169" s="943"/>
      <c r="D169" s="943"/>
      <c r="E169" s="945"/>
      <c r="F169" s="139" t="s">
        <v>36</v>
      </c>
      <c r="G169" s="140" t="s">
        <v>34</v>
      </c>
      <c r="H169" s="116" t="s">
        <v>39</v>
      </c>
      <c r="I169" s="104" t="s">
        <v>40</v>
      </c>
      <c r="J169" s="485" t="s">
        <v>81</v>
      </c>
      <c r="K169" s="486" t="s">
        <v>41</v>
      </c>
    </row>
    <row r="170" spans="1:11" ht="15">
      <c r="A170" s="5" t="s">
        <v>379</v>
      </c>
      <c r="B170" s="69" t="s">
        <v>866</v>
      </c>
      <c r="C170" s="70"/>
      <c r="D170" s="88"/>
      <c r="E170" s="89"/>
      <c r="F170" s="178"/>
      <c r="G170" s="176"/>
      <c r="H170" s="179"/>
      <c r="I170" s="180"/>
      <c r="J170" s="867"/>
      <c r="K170" s="481"/>
    </row>
    <row r="171" spans="1:11" ht="15">
      <c r="A171" s="269"/>
      <c r="B171" s="270" t="s">
        <v>226</v>
      </c>
      <c r="C171" s="270"/>
      <c r="D171" s="271" t="s">
        <v>227</v>
      </c>
      <c r="E171" s="74" t="s">
        <v>19</v>
      </c>
      <c r="F171" s="74"/>
      <c r="G171" s="177"/>
      <c r="H171" s="162"/>
      <c r="I171" s="163">
        <v>3</v>
      </c>
      <c r="J171" s="871"/>
      <c r="K171" s="476">
        <f t="shared" ref="K171:K175" si="10">+I171*J171</f>
        <v>0</v>
      </c>
    </row>
    <row r="172" spans="1:11" ht="15">
      <c r="A172" s="269"/>
      <c r="B172" s="270" t="s">
        <v>230</v>
      </c>
      <c r="C172" s="270"/>
      <c r="D172" s="271" t="s">
        <v>231</v>
      </c>
      <c r="E172" s="74" t="s">
        <v>19</v>
      </c>
      <c r="F172" s="74"/>
      <c r="G172" s="177"/>
      <c r="H172" s="162"/>
      <c r="I172" s="163">
        <v>3</v>
      </c>
      <c r="J172" s="871"/>
      <c r="K172" s="476">
        <f t="shared" si="10"/>
        <v>0</v>
      </c>
    </row>
    <row r="173" spans="1:11" ht="15">
      <c r="A173" s="269"/>
      <c r="B173" s="270" t="s">
        <v>232</v>
      </c>
      <c r="C173" s="270"/>
      <c r="D173" s="271" t="s">
        <v>233</v>
      </c>
      <c r="E173" s="74" t="s">
        <v>19</v>
      </c>
      <c r="F173" s="74"/>
      <c r="G173" s="177"/>
      <c r="H173" s="162"/>
      <c r="I173" s="163">
        <v>3</v>
      </c>
      <c r="J173" s="871"/>
      <c r="K173" s="476">
        <f t="shared" si="10"/>
        <v>0</v>
      </c>
    </row>
    <row r="174" spans="1:11">
      <c r="A174" s="538"/>
      <c r="B174" s="270" t="s">
        <v>234</v>
      </c>
      <c r="C174" s="272"/>
      <c r="D174" s="74" t="s">
        <v>235</v>
      </c>
      <c r="E174" s="74" t="s">
        <v>19</v>
      </c>
      <c r="F174" s="106"/>
      <c r="G174" s="106"/>
      <c r="H174" s="106"/>
      <c r="I174" s="111">
        <v>3</v>
      </c>
      <c r="J174" s="871"/>
      <c r="K174" s="476">
        <f t="shared" si="10"/>
        <v>0</v>
      </c>
    </row>
    <row r="175" spans="1:11" ht="13.5" thickBot="1">
      <c r="A175" s="856"/>
      <c r="B175" s="273" t="s">
        <v>865</v>
      </c>
      <c r="C175" s="274"/>
      <c r="D175" s="920" t="s">
        <v>63</v>
      </c>
      <c r="E175" s="921" t="s">
        <v>19</v>
      </c>
      <c r="F175" s="922"/>
      <c r="G175" s="922"/>
      <c r="H175" s="922"/>
      <c r="I175" s="655">
        <v>1</v>
      </c>
      <c r="J175" s="901"/>
      <c r="K175" s="923">
        <f t="shared" si="10"/>
        <v>0</v>
      </c>
    </row>
    <row r="176" spans="1:11" ht="15">
      <c r="A176" s="5" t="s">
        <v>804</v>
      </c>
      <c r="B176" s="69" t="s">
        <v>806</v>
      </c>
      <c r="C176" s="70"/>
      <c r="D176" s="88"/>
      <c r="E176" s="857"/>
      <c r="F176" s="178"/>
      <c r="G176" s="176"/>
      <c r="H176" s="179"/>
      <c r="I176" s="180"/>
      <c r="J176" s="867"/>
      <c r="K176" s="481"/>
    </row>
    <row r="177" spans="1:11" ht="15">
      <c r="A177" s="269"/>
      <c r="B177" s="270" t="s">
        <v>226</v>
      </c>
      <c r="C177" s="270"/>
      <c r="D177" s="271"/>
      <c r="E177" s="74" t="s">
        <v>19</v>
      </c>
      <c r="F177" s="74"/>
      <c r="G177" s="177"/>
      <c r="H177" s="162"/>
      <c r="I177" s="163">
        <v>2</v>
      </c>
      <c r="J177" s="871"/>
      <c r="K177" s="476">
        <f t="shared" ref="K177:K180" si="11">+I177*J177</f>
        <v>0</v>
      </c>
    </row>
    <row r="178" spans="1:11" ht="15">
      <c r="A178" s="269"/>
      <c r="B178" s="270" t="s">
        <v>807</v>
      </c>
      <c r="C178" s="270"/>
      <c r="D178" s="271"/>
      <c r="E178" s="74" t="s">
        <v>19</v>
      </c>
      <c r="F178" s="74"/>
      <c r="G178" s="177"/>
      <c r="H178" s="162"/>
      <c r="I178" s="163">
        <v>2</v>
      </c>
      <c r="J178" s="871"/>
      <c r="K178" s="476">
        <f t="shared" si="11"/>
        <v>0</v>
      </c>
    </row>
    <row r="179" spans="1:11" ht="15">
      <c r="A179" s="269"/>
      <c r="B179" s="270" t="s">
        <v>808</v>
      </c>
      <c r="C179" s="270"/>
      <c r="D179" s="271"/>
      <c r="E179" s="74" t="s">
        <v>19</v>
      </c>
      <c r="F179" s="74"/>
      <c r="G179" s="177"/>
      <c r="H179" s="162"/>
      <c r="I179" s="163">
        <v>2</v>
      </c>
      <c r="J179" s="871"/>
      <c r="K179" s="476">
        <f t="shared" si="11"/>
        <v>0</v>
      </c>
    </row>
    <row r="180" spans="1:11" ht="13.5" thickBot="1">
      <c r="A180" s="504"/>
      <c r="B180" s="273" t="s">
        <v>809</v>
      </c>
      <c r="C180" s="274"/>
      <c r="D180" s="275"/>
      <c r="E180" s="80" t="s">
        <v>19</v>
      </c>
      <c r="F180" s="106"/>
      <c r="G180" s="106"/>
      <c r="H180" s="106"/>
      <c r="I180" s="111">
        <v>2</v>
      </c>
      <c r="J180" s="871"/>
      <c r="K180" s="476">
        <f t="shared" si="11"/>
        <v>0</v>
      </c>
    </row>
    <row r="181" spans="1:11" ht="13.5" thickBot="1">
      <c r="A181" s="809"/>
      <c r="B181" s="810"/>
      <c r="C181" s="811"/>
      <c r="D181" s="812"/>
      <c r="E181" s="812"/>
      <c r="F181" s="2"/>
      <c r="G181" s="2"/>
      <c r="H181" s="2"/>
      <c r="I181" s="813"/>
      <c r="J181" s="926"/>
      <c r="K181" s="478"/>
    </row>
    <row r="182" spans="1:11" ht="17.45" customHeight="1" thickBot="1">
      <c r="A182" s="91"/>
      <c r="B182" s="13"/>
      <c r="C182" s="92"/>
      <c r="D182" s="93"/>
      <c r="E182" s="64"/>
      <c r="F182" s="190" t="s">
        <v>94</v>
      </c>
      <c r="G182" s="959" t="str">
        <f>+A165</f>
        <v>6.8 KANALIZACIJSKE CEVI IN PONIKOVALNO POLJE</v>
      </c>
      <c r="H182" s="960"/>
      <c r="I182" s="960"/>
      <c r="J182" s="961"/>
      <c r="K182" s="924">
        <f>SUM(K169:K180)</f>
        <v>0</v>
      </c>
    </row>
    <row r="183" spans="1:11">
      <c r="A183" s="91"/>
      <c r="B183" s="13"/>
      <c r="C183" s="92"/>
      <c r="D183" s="93"/>
      <c r="E183" s="64"/>
      <c r="F183" s="278"/>
      <c r="G183" s="279"/>
      <c r="H183" s="279"/>
      <c r="I183" s="279"/>
      <c r="J183" s="494"/>
      <c r="K183" s="484"/>
    </row>
    <row r="184" spans="1:11" ht="15.75">
      <c r="A184" s="148" t="s">
        <v>380</v>
      </c>
      <c r="B184" s="149"/>
      <c r="C184" s="150"/>
      <c r="D184" s="151"/>
      <c r="E184" s="151"/>
      <c r="F184" s="151"/>
      <c r="G184" s="151"/>
      <c r="H184" s="152"/>
      <c r="I184" s="153"/>
      <c r="J184" s="470"/>
      <c r="K184" s="470"/>
    </row>
    <row r="185" spans="1:11">
      <c r="A185" s="94"/>
      <c r="B185" s="17"/>
      <c r="C185" s="63"/>
      <c r="D185" s="64"/>
      <c r="E185" s="64"/>
      <c r="F185" s="64"/>
      <c r="G185" s="147"/>
      <c r="H185" s="147"/>
      <c r="I185" s="147"/>
      <c r="J185" s="483"/>
      <c r="K185" s="477"/>
    </row>
    <row r="186" spans="1:11" ht="13.5" thickBot="1">
      <c r="A186" s="83"/>
      <c r="B186" s="84"/>
      <c r="C186" s="85"/>
      <c r="D186" s="86"/>
      <c r="E186" s="87"/>
      <c r="F186" s="64"/>
      <c r="G186" s="147"/>
      <c r="H186" s="147"/>
      <c r="I186" s="147"/>
      <c r="J186" s="483"/>
      <c r="K186" s="477"/>
    </row>
    <row r="187" spans="1:11" ht="15">
      <c r="A187" s="940" t="s">
        <v>31</v>
      </c>
      <c r="B187" s="944" t="s">
        <v>30</v>
      </c>
      <c r="C187" s="942" t="s">
        <v>0</v>
      </c>
      <c r="D187" s="942" t="s">
        <v>11</v>
      </c>
      <c r="E187" s="944" t="s">
        <v>12</v>
      </c>
      <c r="F187" s="946" t="s">
        <v>35</v>
      </c>
      <c r="G187" s="947"/>
      <c r="H187" s="933" t="s">
        <v>37</v>
      </c>
      <c r="I187" s="934"/>
      <c r="J187" s="997" t="s">
        <v>38</v>
      </c>
      <c r="K187" s="998"/>
    </row>
    <row r="188" spans="1:11" ht="13.5" thickBot="1">
      <c r="A188" s="941"/>
      <c r="B188" s="989"/>
      <c r="C188" s="943"/>
      <c r="D188" s="943"/>
      <c r="E188" s="945"/>
      <c r="F188" s="139" t="s">
        <v>36</v>
      </c>
      <c r="G188" s="140" t="s">
        <v>34</v>
      </c>
      <c r="H188" s="116" t="s">
        <v>39</v>
      </c>
      <c r="I188" s="104" t="s">
        <v>40</v>
      </c>
      <c r="J188" s="485" t="s">
        <v>81</v>
      </c>
      <c r="K188" s="486" t="s">
        <v>41</v>
      </c>
    </row>
    <row r="189" spans="1:11" ht="15">
      <c r="A189" s="5" t="s">
        <v>805</v>
      </c>
      <c r="B189" s="69" t="s">
        <v>236</v>
      </c>
      <c r="C189" s="70"/>
      <c r="D189" s="88"/>
      <c r="E189" s="89"/>
      <c r="F189" s="178"/>
      <c r="G189" s="176"/>
      <c r="H189" s="179"/>
      <c r="I189" s="180"/>
      <c r="J189" s="867"/>
      <c r="K189" s="481"/>
    </row>
    <row r="190" spans="1:11" ht="15">
      <c r="A190" s="269"/>
      <c r="B190" s="270" t="s">
        <v>226</v>
      </c>
      <c r="C190" s="270"/>
      <c r="D190" s="271" t="s">
        <v>227</v>
      </c>
      <c r="E190" s="74" t="s">
        <v>19</v>
      </c>
      <c r="F190" s="74"/>
      <c r="G190" s="177"/>
      <c r="H190" s="162"/>
      <c r="I190" s="163">
        <v>1</v>
      </c>
      <c r="J190" s="871"/>
      <c r="K190" s="476">
        <f t="shared" ref="K190:K194" si="12">+I190*J190</f>
        <v>0</v>
      </c>
    </row>
    <row r="191" spans="1:11" ht="15">
      <c r="A191" s="269"/>
      <c r="B191" s="270" t="s">
        <v>237</v>
      </c>
      <c r="C191" s="270"/>
      <c r="D191" s="271" t="s">
        <v>238</v>
      </c>
      <c r="E191" s="74" t="s">
        <v>19</v>
      </c>
      <c r="F191" s="74"/>
      <c r="G191" s="177"/>
      <c r="H191" s="162"/>
      <c r="I191" s="163">
        <v>1</v>
      </c>
      <c r="J191" s="871"/>
      <c r="K191" s="476">
        <f t="shared" si="12"/>
        <v>0</v>
      </c>
    </row>
    <row r="192" spans="1:11" ht="15">
      <c r="A192" s="269"/>
      <c r="B192" s="270" t="s">
        <v>239</v>
      </c>
      <c r="C192" s="270"/>
      <c r="D192" s="271" t="s">
        <v>240</v>
      </c>
      <c r="E192" s="74" t="s">
        <v>19</v>
      </c>
      <c r="F192" s="74"/>
      <c r="G192" s="177"/>
      <c r="H192" s="162"/>
      <c r="I192" s="163">
        <v>1</v>
      </c>
      <c r="J192" s="871"/>
      <c r="K192" s="476">
        <f t="shared" si="12"/>
        <v>0</v>
      </c>
    </row>
    <row r="193" spans="1:11" ht="15">
      <c r="A193" s="269"/>
      <c r="B193" s="270" t="s">
        <v>241</v>
      </c>
      <c r="C193" s="270"/>
      <c r="D193" s="271" t="s">
        <v>242</v>
      </c>
      <c r="E193" s="74" t="s">
        <v>19</v>
      </c>
      <c r="F193" s="74"/>
      <c r="G193" s="177"/>
      <c r="H193" s="162"/>
      <c r="I193" s="163">
        <v>1</v>
      </c>
      <c r="J193" s="871"/>
      <c r="K193" s="476">
        <f t="shared" si="12"/>
        <v>0</v>
      </c>
    </row>
    <row r="194" spans="1:11" ht="13.5" thickBot="1">
      <c r="A194" s="504"/>
      <c r="B194" s="273" t="s">
        <v>218</v>
      </c>
      <c r="C194" s="274"/>
      <c r="D194" s="275" t="s">
        <v>243</v>
      </c>
      <c r="E194" s="80" t="s">
        <v>19</v>
      </c>
      <c r="F194" s="106"/>
      <c r="G194" s="106"/>
      <c r="H194" s="106"/>
      <c r="I194" s="111">
        <v>1</v>
      </c>
      <c r="J194" s="871"/>
      <c r="K194" s="476">
        <f t="shared" si="12"/>
        <v>0</v>
      </c>
    </row>
    <row r="195" spans="1:11" ht="13.5" thickBot="1">
      <c r="A195" s="91"/>
      <c r="B195" s="13"/>
      <c r="C195" s="92"/>
      <c r="D195" s="93"/>
      <c r="E195" s="64"/>
      <c r="F195" s="190" t="s">
        <v>94</v>
      </c>
      <c r="G195" s="959" t="str">
        <f>+A184</f>
        <v>6.9 VODOVODNE CEVI</v>
      </c>
      <c r="H195" s="960"/>
      <c r="I195" s="960"/>
      <c r="J195" s="961"/>
      <c r="K195" s="599">
        <f>SUM(K190:K194)</f>
        <v>0</v>
      </c>
    </row>
    <row r="196" spans="1:11">
      <c r="A196" s="91"/>
      <c r="B196" s="13"/>
      <c r="C196" s="92"/>
      <c r="D196" s="93"/>
      <c r="E196" s="64"/>
      <c r="F196" s="278"/>
      <c r="G196" s="279"/>
      <c r="H196" s="279"/>
      <c r="I196" s="279"/>
      <c r="J196" s="494"/>
      <c r="K196" s="484"/>
    </row>
    <row r="197" spans="1:11" ht="15.75">
      <c r="A197" s="148" t="s">
        <v>803</v>
      </c>
      <c r="B197" s="149"/>
      <c r="C197" s="150"/>
      <c r="D197" s="151"/>
      <c r="E197" s="151"/>
      <c r="F197" s="151"/>
      <c r="G197" s="151"/>
      <c r="H197" s="152"/>
      <c r="I197" s="153"/>
      <c r="J197" s="470"/>
      <c r="K197" s="470"/>
    </row>
    <row r="198" spans="1:11">
      <c r="A198" s="94"/>
      <c r="B198" s="17"/>
      <c r="C198" s="63"/>
      <c r="D198" s="64"/>
      <c r="E198" s="64"/>
      <c r="F198" s="64"/>
      <c r="G198" s="147"/>
      <c r="H198" s="147"/>
      <c r="I198" s="147"/>
      <c r="J198" s="483"/>
      <c r="K198" s="477"/>
    </row>
    <row r="199" spans="1:11" ht="13.5" thickBot="1">
      <c r="A199" s="83"/>
      <c r="B199" s="84"/>
      <c r="C199" s="85"/>
      <c r="D199" s="86"/>
      <c r="E199" s="87"/>
      <c r="F199" s="64"/>
      <c r="G199" s="147"/>
      <c r="H199" s="147"/>
      <c r="I199" s="147"/>
      <c r="J199" s="483"/>
      <c r="K199" s="477"/>
    </row>
    <row r="200" spans="1:11" ht="15">
      <c r="A200" s="940" t="s">
        <v>31</v>
      </c>
      <c r="B200" s="944" t="s">
        <v>30</v>
      </c>
      <c r="C200" s="942" t="s">
        <v>0</v>
      </c>
      <c r="D200" s="942" t="s">
        <v>11</v>
      </c>
      <c r="E200" s="944" t="s">
        <v>12</v>
      </c>
      <c r="F200" s="946" t="s">
        <v>35</v>
      </c>
      <c r="G200" s="947"/>
      <c r="H200" s="933" t="s">
        <v>37</v>
      </c>
      <c r="I200" s="934"/>
      <c r="J200" s="997" t="s">
        <v>38</v>
      </c>
      <c r="K200" s="998"/>
    </row>
    <row r="201" spans="1:11" ht="13.5" thickBot="1">
      <c r="A201" s="941"/>
      <c r="B201" s="989"/>
      <c r="C201" s="943"/>
      <c r="D201" s="943"/>
      <c r="E201" s="945"/>
      <c r="F201" s="139" t="s">
        <v>36</v>
      </c>
      <c r="G201" s="140" t="s">
        <v>34</v>
      </c>
      <c r="H201" s="116" t="s">
        <v>39</v>
      </c>
      <c r="I201" s="104" t="s">
        <v>40</v>
      </c>
      <c r="J201" s="485" t="s">
        <v>81</v>
      </c>
      <c r="K201" s="486" t="s">
        <v>41</v>
      </c>
    </row>
    <row r="202" spans="1:11" ht="15">
      <c r="A202" s="5" t="s">
        <v>244</v>
      </c>
      <c r="B202" s="69" t="s">
        <v>236</v>
      </c>
      <c r="C202" s="70"/>
      <c r="D202" s="88"/>
      <c r="E202" s="89"/>
      <c r="F202" s="178"/>
      <c r="G202" s="176"/>
      <c r="H202" s="179"/>
      <c r="I202" s="180"/>
      <c r="J202" s="867"/>
      <c r="K202" s="481"/>
    </row>
    <row r="203" spans="1:11" ht="15">
      <c r="A203" s="269"/>
      <c r="B203" s="270" t="s">
        <v>226</v>
      </c>
      <c r="C203" s="270"/>
      <c r="D203" s="271" t="s">
        <v>227</v>
      </c>
      <c r="E203" s="74" t="s">
        <v>19</v>
      </c>
      <c r="F203" s="74"/>
      <c r="G203" s="177"/>
      <c r="H203" s="162"/>
      <c r="I203" s="163">
        <v>1</v>
      </c>
      <c r="J203" s="871"/>
      <c r="K203" s="476">
        <f t="shared" ref="K203:K207" si="13">+I203*J203</f>
        <v>0</v>
      </c>
    </row>
    <row r="204" spans="1:11" ht="15">
      <c r="A204" s="269"/>
      <c r="B204" s="270" t="s">
        <v>237</v>
      </c>
      <c r="C204" s="270"/>
      <c r="D204" s="271" t="s">
        <v>238</v>
      </c>
      <c r="E204" s="74" t="s">
        <v>19</v>
      </c>
      <c r="F204" s="74"/>
      <c r="G204" s="177"/>
      <c r="H204" s="162"/>
      <c r="I204" s="163">
        <v>1</v>
      </c>
      <c r="J204" s="871"/>
      <c r="K204" s="476">
        <f t="shared" si="13"/>
        <v>0</v>
      </c>
    </row>
    <row r="205" spans="1:11" ht="15">
      <c r="A205" s="269"/>
      <c r="B205" s="270" t="s">
        <v>239</v>
      </c>
      <c r="C205" s="270"/>
      <c r="D205" s="271" t="s">
        <v>240</v>
      </c>
      <c r="E205" s="74" t="s">
        <v>19</v>
      </c>
      <c r="F205" s="74"/>
      <c r="G205" s="177"/>
      <c r="H205" s="162"/>
      <c r="I205" s="163">
        <v>1</v>
      </c>
      <c r="J205" s="871"/>
      <c r="K205" s="476">
        <f t="shared" si="13"/>
        <v>0</v>
      </c>
    </row>
    <row r="206" spans="1:11" ht="15">
      <c r="A206" s="269"/>
      <c r="B206" s="270" t="s">
        <v>241</v>
      </c>
      <c r="C206" s="270"/>
      <c r="D206" s="271" t="s">
        <v>242</v>
      </c>
      <c r="E206" s="74" t="s">
        <v>19</v>
      </c>
      <c r="F206" s="74"/>
      <c r="G206" s="177"/>
      <c r="H206" s="162"/>
      <c r="I206" s="163">
        <v>1</v>
      </c>
      <c r="J206" s="871"/>
      <c r="K206" s="476">
        <f t="shared" si="13"/>
        <v>0</v>
      </c>
    </row>
    <row r="207" spans="1:11" ht="13.5" thickBot="1">
      <c r="A207" s="504"/>
      <c r="B207" s="273" t="s">
        <v>218</v>
      </c>
      <c r="C207" s="274"/>
      <c r="D207" s="275" t="s">
        <v>243</v>
      </c>
      <c r="E207" s="80" t="s">
        <v>19</v>
      </c>
      <c r="F207" s="106"/>
      <c r="G207" s="106"/>
      <c r="H207" s="106"/>
      <c r="I207" s="111">
        <v>1</v>
      </c>
      <c r="J207" s="871"/>
      <c r="K207" s="476">
        <f t="shared" si="13"/>
        <v>0</v>
      </c>
    </row>
    <row r="208" spans="1:11" ht="13.5" thickBot="1">
      <c r="A208" s="91"/>
      <c r="B208" s="13"/>
      <c r="C208" s="92"/>
      <c r="D208" s="93"/>
      <c r="E208" s="64"/>
      <c r="F208" s="405" t="s">
        <v>94</v>
      </c>
      <c r="G208" s="1034" t="str">
        <f>+A197</f>
        <v>6.10 CEVI ZA ELEKTRO in TELEKOMUNIKACIJE</v>
      </c>
      <c r="H208" s="1035"/>
      <c r="I208" s="1035"/>
      <c r="J208" s="1036"/>
      <c r="K208" s="599">
        <f>SUM(K202:K207)</f>
        <v>0</v>
      </c>
    </row>
    <row r="210" spans="1:11" ht="15.75">
      <c r="A210" s="148" t="s">
        <v>381</v>
      </c>
      <c r="B210" s="149"/>
      <c r="C210" s="150"/>
      <c r="D210" s="151"/>
      <c r="E210" s="151"/>
      <c r="F210" s="151"/>
      <c r="G210" s="151"/>
      <c r="H210" s="152"/>
      <c r="I210" s="153"/>
      <c r="J210" s="470"/>
      <c r="K210" s="470"/>
    </row>
    <row r="211" spans="1:11">
      <c r="A211" s="94"/>
      <c r="B211" s="17"/>
      <c r="C211" s="63"/>
      <c r="D211" s="64"/>
      <c r="E211" s="64"/>
      <c r="F211" s="64"/>
      <c r="G211" s="147"/>
      <c r="H211" s="147"/>
      <c r="I211" s="147"/>
      <c r="J211" s="483"/>
      <c r="K211" s="477"/>
    </row>
    <row r="212" spans="1:11" ht="13.5" thickBot="1">
      <c r="A212" s="83"/>
      <c r="B212" s="84"/>
      <c r="C212" s="85"/>
      <c r="D212" s="86"/>
      <c r="E212" s="87"/>
      <c r="F212" s="64"/>
      <c r="G212" s="147"/>
      <c r="H212" s="147"/>
      <c r="I212" s="147"/>
      <c r="J212" s="483"/>
      <c r="K212" s="477"/>
    </row>
    <row r="213" spans="1:11" ht="15">
      <c r="A213" s="940" t="s">
        <v>31</v>
      </c>
      <c r="B213" s="944" t="s">
        <v>30</v>
      </c>
      <c r="C213" s="942" t="s">
        <v>0</v>
      </c>
      <c r="D213" s="942" t="s">
        <v>11</v>
      </c>
      <c r="E213" s="944" t="s">
        <v>12</v>
      </c>
      <c r="F213" s="946" t="s">
        <v>35</v>
      </c>
      <c r="G213" s="947"/>
      <c r="H213" s="933" t="s">
        <v>37</v>
      </c>
      <c r="I213" s="934"/>
      <c r="J213" s="997" t="s">
        <v>38</v>
      </c>
      <c r="K213" s="998"/>
    </row>
    <row r="214" spans="1:11" ht="13.5" thickBot="1">
      <c r="A214" s="941"/>
      <c r="B214" s="989"/>
      <c r="C214" s="943"/>
      <c r="D214" s="943"/>
      <c r="E214" s="945"/>
      <c r="F214" s="139" t="s">
        <v>36</v>
      </c>
      <c r="G214" s="140" t="s">
        <v>34</v>
      </c>
      <c r="H214" s="116" t="s">
        <v>39</v>
      </c>
      <c r="I214" s="104" t="s">
        <v>40</v>
      </c>
      <c r="J214" s="485" t="s">
        <v>81</v>
      </c>
      <c r="K214" s="486" t="s">
        <v>41</v>
      </c>
    </row>
    <row r="215" spans="1:11" ht="15">
      <c r="A215" s="5" t="s">
        <v>314</v>
      </c>
      <c r="B215" s="69" t="s">
        <v>321</v>
      </c>
      <c r="C215" s="70"/>
      <c r="D215" s="88"/>
      <c r="E215" s="89"/>
      <c r="F215" s="178"/>
      <c r="G215" s="176"/>
      <c r="H215" s="179"/>
      <c r="I215" s="180"/>
      <c r="J215" s="867"/>
      <c r="K215" s="481"/>
    </row>
    <row r="216" spans="1:11" ht="15">
      <c r="A216" s="269"/>
      <c r="B216" s="270" t="s">
        <v>328</v>
      </c>
      <c r="C216" s="270"/>
      <c r="D216" s="271" t="s">
        <v>326</v>
      </c>
      <c r="E216" s="74" t="s">
        <v>19</v>
      </c>
      <c r="F216" s="74"/>
      <c r="G216" s="177"/>
      <c r="H216" s="162"/>
      <c r="I216" s="163">
        <v>1</v>
      </c>
      <c r="J216" s="871"/>
      <c r="K216" s="476">
        <f t="shared" ref="K216:K221" si="14">+I216*J216</f>
        <v>0</v>
      </c>
    </row>
    <row r="217" spans="1:11" ht="15">
      <c r="A217" s="269"/>
      <c r="B217" s="270" t="s">
        <v>329</v>
      </c>
      <c r="C217" s="270"/>
      <c r="D217" s="271" t="s">
        <v>327</v>
      </c>
      <c r="E217" s="74" t="s">
        <v>14</v>
      </c>
      <c r="F217" s="74"/>
      <c r="G217" s="177"/>
      <c r="H217" s="162"/>
      <c r="I217" s="163">
        <v>1</v>
      </c>
      <c r="J217" s="871"/>
      <c r="K217" s="476">
        <f t="shared" si="14"/>
        <v>0</v>
      </c>
    </row>
    <row r="218" spans="1:11" ht="15">
      <c r="A218" s="269"/>
      <c r="B218" s="270" t="s">
        <v>330</v>
      </c>
      <c r="C218" s="270"/>
      <c r="D218" s="271" t="s">
        <v>327</v>
      </c>
      <c r="E218" s="74" t="s">
        <v>14</v>
      </c>
      <c r="F218" s="74"/>
      <c r="G218" s="177"/>
      <c r="H218" s="162"/>
      <c r="I218" s="163">
        <v>1</v>
      </c>
      <c r="J218" s="871"/>
      <c r="K218" s="476">
        <f t="shared" si="14"/>
        <v>0</v>
      </c>
    </row>
    <row r="219" spans="1:11" ht="15">
      <c r="A219" s="467" t="s">
        <v>382</v>
      </c>
      <c r="B219" s="468" t="s">
        <v>322</v>
      </c>
      <c r="C219" s="270"/>
      <c r="D219" s="271"/>
      <c r="E219" s="74"/>
      <c r="F219" s="74"/>
      <c r="G219" s="177"/>
      <c r="H219" s="162"/>
      <c r="I219" s="163"/>
      <c r="J219" s="871"/>
      <c r="K219" s="476"/>
    </row>
    <row r="220" spans="1:11" ht="15">
      <c r="A220" s="467"/>
      <c r="B220" s="270" t="s">
        <v>331</v>
      </c>
      <c r="C220" s="270"/>
      <c r="D220" s="271" t="s">
        <v>333</v>
      </c>
      <c r="E220" s="74" t="s">
        <v>14</v>
      </c>
      <c r="F220" s="74"/>
      <c r="G220" s="177"/>
      <c r="H220" s="162"/>
      <c r="I220" s="163">
        <v>1</v>
      </c>
      <c r="J220" s="871"/>
      <c r="K220" s="476">
        <f t="shared" si="14"/>
        <v>0</v>
      </c>
    </row>
    <row r="221" spans="1:11" ht="13.5" thickBot="1">
      <c r="A221" s="290"/>
      <c r="B221" s="273" t="s">
        <v>332</v>
      </c>
      <c r="C221" s="274"/>
      <c r="D221" s="275" t="s">
        <v>333</v>
      </c>
      <c r="E221" s="80" t="s">
        <v>14</v>
      </c>
      <c r="F221" s="106"/>
      <c r="G221" s="106"/>
      <c r="H221" s="106"/>
      <c r="I221" s="111">
        <v>1</v>
      </c>
      <c r="J221" s="871"/>
      <c r="K221" s="476">
        <f t="shared" si="14"/>
        <v>0</v>
      </c>
    </row>
    <row r="222" spans="1:11" ht="13.5" thickBot="1">
      <c r="A222" s="91"/>
      <c r="B222" s="13"/>
      <c r="C222" s="92"/>
      <c r="D222" s="93"/>
      <c r="E222" s="64"/>
      <c r="F222" s="405" t="s">
        <v>94</v>
      </c>
      <c r="G222" s="1034" t="str">
        <f>+A210</f>
        <v>6.11 OPREMA CEST</v>
      </c>
      <c r="H222" s="1035"/>
      <c r="I222" s="1035"/>
      <c r="J222" s="1036"/>
      <c r="K222" s="599">
        <f>SUM(K215:K221)</f>
        <v>0</v>
      </c>
    </row>
    <row r="225" spans="1:11" ht="15.75">
      <c r="A225" s="148" t="s">
        <v>485</v>
      </c>
      <c r="B225" s="573"/>
      <c r="C225" s="574"/>
      <c r="D225" s="575"/>
      <c r="E225" s="575"/>
      <c r="F225" s="575"/>
      <c r="G225" s="575"/>
      <c r="H225" s="576"/>
      <c r="I225" s="577"/>
      <c r="J225" s="470"/>
      <c r="K225" s="470"/>
    </row>
    <row r="226" spans="1:11" s="299" customFormat="1" ht="15.75">
      <c r="A226" s="677"/>
      <c r="B226" s="369"/>
      <c r="C226" s="710" t="s">
        <v>753</v>
      </c>
      <c r="D226" s="710"/>
      <c r="E226" s="713">
        <v>950</v>
      </c>
      <c r="F226" s="711" t="s">
        <v>372</v>
      </c>
      <c r="G226" s="673"/>
      <c r="H226" s="674"/>
      <c r="I226" s="675"/>
      <c r="J226" s="676"/>
      <c r="K226" s="676"/>
    </row>
    <row r="227" spans="1:11" s="299" customFormat="1" ht="15.75">
      <c r="A227" s="677"/>
      <c r="B227" s="369"/>
      <c r="C227" s="712" t="s">
        <v>754</v>
      </c>
      <c r="D227" s="710"/>
      <c r="E227" s="713">
        <v>430</v>
      </c>
      <c r="F227" s="711" t="s">
        <v>372</v>
      </c>
      <c r="G227" s="673"/>
      <c r="H227" s="674"/>
      <c r="I227" s="675"/>
      <c r="J227" s="676"/>
      <c r="K227" s="676"/>
    </row>
    <row r="228" spans="1:11" ht="13.5" thickBot="1">
      <c r="A228" s="91"/>
      <c r="B228" s="13"/>
      <c r="C228" s="92"/>
      <c r="D228" s="93"/>
      <c r="E228" s="93"/>
      <c r="F228" s="93"/>
      <c r="G228" s="297"/>
      <c r="H228" s="297"/>
      <c r="I228" s="297"/>
      <c r="J228" s="297"/>
      <c r="K228" s="298"/>
    </row>
    <row r="229" spans="1:11" ht="15">
      <c r="A229" s="1005" t="s">
        <v>31</v>
      </c>
      <c r="B229" s="1001" t="s">
        <v>30</v>
      </c>
      <c r="C229" s="999" t="s">
        <v>0</v>
      </c>
      <c r="D229" s="999" t="s">
        <v>11</v>
      </c>
      <c r="E229" s="1001" t="s">
        <v>12</v>
      </c>
      <c r="F229" s="946" t="s">
        <v>35</v>
      </c>
      <c r="G229" s="947"/>
      <c r="H229" s="1003" t="s">
        <v>37</v>
      </c>
      <c r="I229" s="1004"/>
      <c r="J229" s="997" t="s">
        <v>38</v>
      </c>
      <c r="K229" s="998"/>
    </row>
    <row r="230" spans="1:11" ht="13.5" thickBot="1">
      <c r="A230" s="941"/>
      <c r="B230" s="989"/>
      <c r="C230" s="1000"/>
      <c r="D230" s="1000"/>
      <c r="E230" s="1002"/>
      <c r="F230" s="554" t="s">
        <v>36</v>
      </c>
      <c r="G230" s="555" t="s">
        <v>34</v>
      </c>
      <c r="H230" s="556" t="s">
        <v>39</v>
      </c>
      <c r="I230" s="104" t="s">
        <v>40</v>
      </c>
      <c r="J230" s="557" t="s">
        <v>81</v>
      </c>
      <c r="K230" s="486" t="s">
        <v>41</v>
      </c>
    </row>
    <row r="231" spans="1:11" ht="15">
      <c r="A231" s="558" t="s">
        <v>486</v>
      </c>
      <c r="B231" s="559" t="s">
        <v>415</v>
      </c>
      <c r="C231" s="578"/>
      <c r="D231" s="560"/>
      <c r="E231" s="560"/>
      <c r="F231" s="561"/>
      <c r="G231" s="562"/>
      <c r="H231" s="563"/>
      <c r="I231" s="564"/>
      <c r="J231" s="867"/>
      <c r="K231" s="475"/>
    </row>
    <row r="232" spans="1:11" ht="25.5">
      <c r="A232" s="583" t="s">
        <v>487</v>
      </c>
      <c r="B232" s="1006" t="s">
        <v>388</v>
      </c>
      <c r="C232" s="1008"/>
      <c r="D232" s="566" t="s">
        <v>389</v>
      </c>
      <c r="E232" s="567" t="s">
        <v>28</v>
      </c>
      <c r="F232" s="567" t="s">
        <v>85</v>
      </c>
      <c r="G232" s="581"/>
      <c r="H232" s="568" t="s">
        <v>110</v>
      </c>
      <c r="I232" s="582">
        <v>1</v>
      </c>
      <c r="J232" s="871"/>
      <c r="K232" s="183">
        <f>+I232*J232</f>
        <v>0</v>
      </c>
    </row>
    <row r="233" spans="1:11" ht="27.6" customHeight="1">
      <c r="A233" s="583" t="s">
        <v>488</v>
      </c>
      <c r="B233" s="1006" t="s">
        <v>435</v>
      </c>
      <c r="C233" s="1008"/>
      <c r="D233" s="566" t="s">
        <v>63</v>
      </c>
      <c r="E233" s="567" t="s">
        <v>28</v>
      </c>
      <c r="F233" s="567" t="s">
        <v>45</v>
      </c>
      <c r="G233" s="581"/>
      <c r="H233" s="568" t="s">
        <v>48</v>
      </c>
      <c r="I233" s="582">
        <v>1</v>
      </c>
      <c r="J233" s="871"/>
      <c r="K233" s="183">
        <f>+I233*J233</f>
        <v>0</v>
      </c>
    </row>
    <row r="234" spans="1:11" ht="28.15" customHeight="1">
      <c r="A234" s="583" t="s">
        <v>489</v>
      </c>
      <c r="B234" s="1006" t="s">
        <v>417</v>
      </c>
      <c r="C234" s="1008"/>
      <c r="D234" s="566" t="s">
        <v>63</v>
      </c>
      <c r="E234" s="567" t="s">
        <v>28</v>
      </c>
      <c r="F234" s="567" t="s">
        <v>88</v>
      </c>
      <c r="G234" s="581"/>
      <c r="H234" s="581" t="s">
        <v>420</v>
      </c>
      <c r="I234" s="581">
        <v>2</v>
      </c>
      <c r="J234" s="871"/>
      <c r="K234" s="183">
        <f>+I234*J234</f>
        <v>0</v>
      </c>
    </row>
    <row r="235" spans="1:11">
      <c r="A235" s="586" t="s">
        <v>490</v>
      </c>
      <c r="B235" s="580" t="s">
        <v>393</v>
      </c>
      <c r="C235" s="41"/>
      <c r="D235" s="569"/>
      <c r="E235" s="570"/>
      <c r="F235" s="106"/>
      <c r="G235" s="106"/>
      <c r="H235" s="106"/>
      <c r="I235" s="581"/>
      <c r="J235" s="871"/>
      <c r="K235" s="183"/>
    </row>
    <row r="236" spans="1:11">
      <c r="A236" s="565" t="s">
        <v>491</v>
      </c>
      <c r="B236" s="579" t="s">
        <v>395</v>
      </c>
      <c r="C236" s="41"/>
      <c r="D236" s="569" t="s">
        <v>396</v>
      </c>
      <c r="E236" s="570" t="s">
        <v>14</v>
      </c>
      <c r="F236" s="38"/>
      <c r="G236" s="581"/>
      <c r="H236" s="581" t="s">
        <v>419</v>
      </c>
      <c r="I236" s="581">
        <v>10</v>
      </c>
      <c r="J236" s="871"/>
      <c r="K236" s="183">
        <f t="shared" ref="K236:K248" si="15">+I236*J236</f>
        <v>0</v>
      </c>
    </row>
    <row r="237" spans="1:11">
      <c r="A237" s="565" t="s">
        <v>492</v>
      </c>
      <c r="B237" s="579" t="s">
        <v>398</v>
      </c>
      <c r="C237" s="41"/>
      <c r="D237" s="569" t="s">
        <v>399</v>
      </c>
      <c r="E237" s="570" t="s">
        <v>14</v>
      </c>
      <c r="F237" s="38"/>
      <c r="G237" s="136"/>
      <c r="H237" s="111" t="s">
        <v>434</v>
      </c>
      <c r="I237" s="581">
        <v>10</v>
      </c>
      <c r="J237" s="871"/>
      <c r="K237" s="183">
        <f t="shared" si="15"/>
        <v>0</v>
      </c>
    </row>
    <row r="238" spans="1:11">
      <c r="A238" s="565" t="s">
        <v>493</v>
      </c>
      <c r="B238" s="579" t="s">
        <v>400</v>
      </c>
      <c r="C238" s="41"/>
      <c r="D238" s="569" t="s">
        <v>401</v>
      </c>
      <c r="E238" s="570" t="s">
        <v>14</v>
      </c>
      <c r="F238" s="38"/>
      <c r="G238" s="136"/>
      <c r="H238" s="111" t="s">
        <v>434</v>
      </c>
      <c r="I238" s="581">
        <v>4</v>
      </c>
      <c r="J238" s="871"/>
      <c r="K238" s="183">
        <f t="shared" si="15"/>
        <v>0</v>
      </c>
    </row>
    <row r="239" spans="1:11">
      <c r="A239" s="565" t="s">
        <v>494</v>
      </c>
      <c r="B239" s="579" t="s">
        <v>402</v>
      </c>
      <c r="C239" s="41"/>
      <c r="D239" s="569" t="s">
        <v>403</v>
      </c>
      <c r="E239" s="570" t="s">
        <v>14</v>
      </c>
      <c r="F239" s="38"/>
      <c r="G239" s="136"/>
      <c r="H239" s="111" t="s">
        <v>434</v>
      </c>
      <c r="I239" s="581">
        <v>4</v>
      </c>
      <c r="J239" s="871"/>
      <c r="K239" s="183">
        <f t="shared" si="15"/>
        <v>0</v>
      </c>
    </row>
    <row r="240" spans="1:11">
      <c r="A240" s="586" t="s">
        <v>495</v>
      </c>
      <c r="B240" s="580" t="s">
        <v>405</v>
      </c>
      <c r="C240" s="41"/>
      <c r="D240" s="569"/>
      <c r="E240" s="570"/>
      <c r="F240" s="106"/>
      <c r="G240" s="106"/>
      <c r="H240" s="111"/>
      <c r="I240" s="581"/>
      <c r="J240" s="871"/>
      <c r="K240" s="183"/>
    </row>
    <row r="241" spans="1:11">
      <c r="A241" s="565" t="s">
        <v>496</v>
      </c>
      <c r="B241" s="579" t="s">
        <v>414</v>
      </c>
      <c r="C241" s="41"/>
      <c r="D241" s="569" t="s">
        <v>406</v>
      </c>
      <c r="E241" s="570" t="s">
        <v>14</v>
      </c>
      <c r="F241" s="38"/>
      <c r="G241" s="136"/>
      <c r="H241" s="111" t="s">
        <v>434</v>
      </c>
      <c r="I241" s="581">
        <v>6</v>
      </c>
      <c r="J241" s="871"/>
      <c r="K241" s="183">
        <f t="shared" si="15"/>
        <v>0</v>
      </c>
    </row>
    <row r="242" spans="1:11">
      <c r="A242" s="565" t="s">
        <v>497</v>
      </c>
      <c r="B242" s="579" t="s">
        <v>433</v>
      </c>
      <c r="C242" s="41"/>
      <c r="D242" s="569" t="s">
        <v>407</v>
      </c>
      <c r="E242" s="570" t="s">
        <v>14</v>
      </c>
      <c r="F242" s="38"/>
      <c r="G242" s="136"/>
      <c r="H242" s="111" t="s">
        <v>434</v>
      </c>
      <c r="I242" s="581">
        <v>2</v>
      </c>
      <c r="J242" s="871"/>
      <c r="K242" s="183">
        <f t="shared" si="15"/>
        <v>0</v>
      </c>
    </row>
    <row r="243" spans="1:11">
      <c r="A243" s="565" t="s">
        <v>498</v>
      </c>
      <c r="B243" s="579" t="s">
        <v>408</v>
      </c>
      <c r="C243" s="41"/>
      <c r="D243" s="569" t="s">
        <v>409</v>
      </c>
      <c r="E243" s="570" t="s">
        <v>14</v>
      </c>
      <c r="F243" s="38"/>
      <c r="G243" s="136"/>
      <c r="H243" s="111" t="s">
        <v>434</v>
      </c>
      <c r="I243" s="581">
        <v>0</v>
      </c>
      <c r="J243" s="871"/>
      <c r="K243" s="183">
        <f t="shared" si="15"/>
        <v>0</v>
      </c>
    </row>
    <row r="244" spans="1:11">
      <c r="A244" s="565" t="s">
        <v>499</v>
      </c>
      <c r="B244" s="1006" t="s">
        <v>416</v>
      </c>
      <c r="C244" s="1008"/>
      <c r="D244" s="569" t="s">
        <v>410</v>
      </c>
      <c r="E244" s="570" t="s">
        <v>14</v>
      </c>
      <c r="F244" s="38"/>
      <c r="G244" s="136"/>
      <c r="H244" s="581" t="s">
        <v>434</v>
      </c>
      <c r="I244" s="581">
        <v>1</v>
      </c>
      <c r="J244" s="871"/>
      <c r="K244" s="183">
        <f t="shared" si="15"/>
        <v>0</v>
      </c>
    </row>
    <row r="245" spans="1:11">
      <c r="A245" s="565" t="s">
        <v>500</v>
      </c>
      <c r="B245" s="579" t="s">
        <v>411</v>
      </c>
      <c r="C245" s="41"/>
      <c r="D245" s="569" t="s">
        <v>412</v>
      </c>
      <c r="E245" s="570" t="s">
        <v>14</v>
      </c>
      <c r="F245" s="38"/>
      <c r="G245" s="136"/>
      <c r="H245" s="111" t="s">
        <v>434</v>
      </c>
      <c r="I245" s="581">
        <v>1</v>
      </c>
      <c r="J245" s="871"/>
      <c r="K245" s="183">
        <f t="shared" si="15"/>
        <v>0</v>
      </c>
    </row>
    <row r="246" spans="1:11" ht="21.75" customHeight="1">
      <c r="A246" s="756" t="s">
        <v>501</v>
      </c>
      <c r="B246" s="761" t="s">
        <v>436</v>
      </c>
      <c r="C246" s="758"/>
      <c r="D246" s="736"/>
      <c r="E246" s="570" t="s">
        <v>28</v>
      </c>
      <c r="F246" s="74"/>
      <c r="G246" s="740"/>
      <c r="H246" s="114"/>
      <c r="I246" s="581"/>
      <c r="J246" s="868"/>
      <c r="K246" s="741">
        <f t="shared" si="15"/>
        <v>0</v>
      </c>
    </row>
    <row r="247" spans="1:11" ht="21.75" customHeight="1">
      <c r="A247" s="814" t="s">
        <v>502</v>
      </c>
      <c r="B247" s="748" t="s">
        <v>130</v>
      </c>
      <c r="C247" s="758"/>
      <c r="D247" s="736" t="s">
        <v>439</v>
      </c>
      <c r="E247" s="567" t="s">
        <v>28</v>
      </c>
      <c r="F247" s="74" t="s">
        <v>85</v>
      </c>
      <c r="G247" s="740"/>
      <c r="H247" s="114" t="s">
        <v>60</v>
      </c>
      <c r="I247" s="581">
        <v>1</v>
      </c>
      <c r="J247" s="868"/>
      <c r="K247" s="530">
        <f t="shared" si="15"/>
        <v>0</v>
      </c>
    </row>
    <row r="248" spans="1:11" ht="21.75" customHeight="1" thickBot="1">
      <c r="A248" s="815" t="s">
        <v>503</v>
      </c>
      <c r="B248" s="1025" t="s">
        <v>766</v>
      </c>
      <c r="C248" s="1010"/>
      <c r="D248" s="571" t="s">
        <v>439</v>
      </c>
      <c r="E248" s="572"/>
      <c r="F248" s="74" t="s">
        <v>85</v>
      </c>
      <c r="G248" s="747"/>
      <c r="H248" s="584" t="s">
        <v>60</v>
      </c>
      <c r="I248" s="585">
        <v>1</v>
      </c>
      <c r="J248" s="869"/>
      <c r="K248" s="755">
        <f t="shared" si="15"/>
        <v>0</v>
      </c>
    </row>
    <row r="249" spans="1:11" ht="13.5" thickBot="1">
      <c r="A249" s="91"/>
      <c r="B249" s="13"/>
      <c r="C249" s="92"/>
      <c r="D249" s="93"/>
      <c r="E249" s="93"/>
      <c r="F249" s="190" t="s">
        <v>94</v>
      </c>
      <c r="G249" s="959" t="str">
        <f>+A225</f>
        <v>6.12 BETONSKA DELA</v>
      </c>
      <c r="H249" s="960"/>
      <c r="I249" s="960"/>
      <c r="J249" s="961"/>
      <c r="K249" s="599">
        <f>SUM(K232:K248)</f>
        <v>0</v>
      </c>
    </row>
    <row r="251" spans="1:11" ht="13.5" thickBot="1">
      <c r="A251" s="94"/>
      <c r="B251" s="17"/>
      <c r="C251" s="63"/>
      <c r="D251" s="64"/>
      <c r="E251" s="64"/>
      <c r="F251" s="64"/>
      <c r="G251" s="147"/>
      <c r="H251" s="147"/>
      <c r="I251" s="147"/>
      <c r="J251" s="483"/>
      <c r="K251" s="477"/>
    </row>
    <row r="252" spans="1:11" ht="23.45" customHeight="1" thickBot="1">
      <c r="A252" s="83"/>
      <c r="B252" s="84"/>
      <c r="C252" s="85"/>
      <c r="D252" s="86"/>
      <c r="E252" s="87"/>
      <c r="F252" s="994" t="s">
        <v>348</v>
      </c>
      <c r="G252" s="995"/>
      <c r="H252" s="995"/>
      <c r="I252" s="995"/>
      <c r="J252" s="996"/>
      <c r="K252" s="500">
        <f>+K16+K63+K74+K88+K98+K112+K163+K182+K195+K208+K222+K249</f>
        <v>0</v>
      </c>
    </row>
  </sheetData>
  <sheetProtection algorithmName="SHA-512" hashValue="9y6huNIqG3361z6o/RJAAA4ebJoG7UNDMu/U20nqRXsrxXn3GHhPBZBcUnWEhuwWMp+Fgr3CMn6l8Zuo9t43ag==" saltValue="X2r5KwO3oRMzqCrS466Zig==" spinCount="100000" sheet="1" objects="1" scenarios="1"/>
  <mergeCells count="113">
    <mergeCell ref="F252:J252"/>
    <mergeCell ref="F213:G213"/>
    <mergeCell ref="H213:I213"/>
    <mergeCell ref="J213:K213"/>
    <mergeCell ref="G222:J222"/>
    <mergeCell ref="F229:G229"/>
    <mergeCell ref="H229:I229"/>
    <mergeCell ref="J229:K229"/>
    <mergeCell ref="A213:A214"/>
    <mergeCell ref="B213:B214"/>
    <mergeCell ref="C213:C214"/>
    <mergeCell ref="D213:D214"/>
    <mergeCell ref="E213:E214"/>
    <mergeCell ref="B232:C232"/>
    <mergeCell ref="B233:C233"/>
    <mergeCell ref="B234:C234"/>
    <mergeCell ref="B244:C244"/>
    <mergeCell ref="G249:J249"/>
    <mergeCell ref="A229:A230"/>
    <mergeCell ref="B229:B230"/>
    <mergeCell ref="C229:C230"/>
    <mergeCell ref="D229:D230"/>
    <mergeCell ref="E229:E230"/>
    <mergeCell ref="B248:C248"/>
    <mergeCell ref="G208:J208"/>
    <mergeCell ref="G195:J195"/>
    <mergeCell ref="A200:A201"/>
    <mergeCell ref="B200:B201"/>
    <mergeCell ref="C200:C201"/>
    <mergeCell ref="D200:D201"/>
    <mergeCell ref="E200:E201"/>
    <mergeCell ref="F200:G200"/>
    <mergeCell ref="H200:I200"/>
    <mergeCell ref="J200:K200"/>
    <mergeCell ref="A10:A11"/>
    <mergeCell ref="A118:A119"/>
    <mergeCell ref="B118:B119"/>
    <mergeCell ref="C118:C119"/>
    <mergeCell ref="J168:K168"/>
    <mergeCell ref="A168:A169"/>
    <mergeCell ref="B168:B169"/>
    <mergeCell ref="C168:C169"/>
    <mergeCell ref="D168:D169"/>
    <mergeCell ref="E168:E169"/>
    <mergeCell ref="A67:A68"/>
    <mergeCell ref="B67:B68"/>
    <mergeCell ref="C67:C68"/>
    <mergeCell ref="D67:D68"/>
    <mergeCell ref="E67:E68"/>
    <mergeCell ref="F168:G168"/>
    <mergeCell ref="H168:I168"/>
    <mergeCell ref="A93:A94"/>
    <mergeCell ref="B93:B94"/>
    <mergeCell ref="C93:C94"/>
    <mergeCell ref="D93:D94"/>
    <mergeCell ref="E93:E94"/>
    <mergeCell ref="D118:D119"/>
    <mergeCell ref="E118:E119"/>
    <mergeCell ref="G182:J182"/>
    <mergeCell ref="A187:A188"/>
    <mergeCell ref="B187:B188"/>
    <mergeCell ref="C187:C188"/>
    <mergeCell ref="D187:D188"/>
    <mergeCell ref="E187:E188"/>
    <mergeCell ref="F187:G187"/>
    <mergeCell ref="H187:I187"/>
    <mergeCell ref="J187:K187"/>
    <mergeCell ref="A103:A104"/>
    <mergeCell ref="B103:B104"/>
    <mergeCell ref="C103:C104"/>
    <mergeCell ref="D103:D104"/>
    <mergeCell ref="E103:E104"/>
    <mergeCell ref="F103:G103"/>
    <mergeCell ref="H103:I103"/>
    <mergeCell ref="F118:G118"/>
    <mergeCell ref="A79:A80"/>
    <mergeCell ref="B79:B80"/>
    <mergeCell ref="C79:C80"/>
    <mergeCell ref="D79:D80"/>
    <mergeCell ref="E79:E80"/>
    <mergeCell ref="H118:I118"/>
    <mergeCell ref="G98:J98"/>
    <mergeCell ref="G82:G84"/>
    <mergeCell ref="G88:J88"/>
    <mergeCell ref="F93:G93"/>
    <mergeCell ref="H93:I93"/>
    <mergeCell ref="J93:K93"/>
    <mergeCell ref="J103:K103"/>
    <mergeCell ref="B106:C106"/>
    <mergeCell ref="G112:J112"/>
    <mergeCell ref="J118:K118"/>
    <mergeCell ref="G163:J163"/>
    <mergeCell ref="G74:J74"/>
    <mergeCell ref="F79:G79"/>
    <mergeCell ref="H79:I79"/>
    <mergeCell ref="J79:K79"/>
    <mergeCell ref="B70:C70"/>
    <mergeCell ref="G70:G71"/>
    <mergeCell ref="B71:C71"/>
    <mergeCell ref="J10:K10"/>
    <mergeCell ref="G16:J16"/>
    <mergeCell ref="B22:C22"/>
    <mergeCell ref="G63:J63"/>
    <mergeCell ref="F10:G10"/>
    <mergeCell ref="B10:B11"/>
    <mergeCell ref="C10:C11"/>
    <mergeCell ref="D10:D11"/>
    <mergeCell ref="E10:E11"/>
    <mergeCell ref="H10:I10"/>
    <mergeCell ref="B33:C33"/>
    <mergeCell ref="F67:G67"/>
    <mergeCell ref="H67:I67"/>
    <mergeCell ref="J67:K67"/>
  </mergeCells>
  <phoneticPr fontId="54" type="noConversion"/>
  <pageMargins left="0.78740157480314965" right="0.19685039370078741" top="0.78740157480314965" bottom="0.78740157480314965" header="0.43307086614173229" footer="0.43307086614173229"/>
  <pageSetup paperSize="9" scale="57" fitToHeight="3" orientation="landscape" r:id="rId1"/>
  <headerFooter alignWithMargins="0">
    <oddHeader>&amp;Rstran &amp;P/6</oddHeader>
    <oddFooter>&amp;L&amp;F&amp;R&amp;A</oddFooter>
  </headerFooter>
  <rowBreaks count="2" manualBreakCount="2">
    <brk id="100" max="10" man="1"/>
    <brk id="209" max="10"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T40"/>
  <sheetViews>
    <sheetView workbookViewId="0">
      <selection activeCell="I28" sqref="I28"/>
    </sheetView>
  </sheetViews>
  <sheetFormatPr defaultColWidth="9.140625" defaultRowHeight="12.75"/>
  <cols>
    <col min="1" max="1" width="9.140625" style="6" customWidth="1"/>
    <col min="2" max="2" width="15.7109375" style="6" customWidth="1"/>
    <col min="3" max="3" width="53.140625" style="6" customWidth="1"/>
    <col min="4" max="4" width="27.7109375" style="8" customWidth="1"/>
    <col min="5" max="5" width="15.7109375" style="8" customWidth="1"/>
    <col min="6" max="6" width="11.140625" style="8" customWidth="1"/>
    <col min="7" max="7" width="14.140625" style="8" customWidth="1"/>
    <col min="8" max="8" width="23.42578125" style="9" customWidth="1"/>
    <col min="9" max="9" width="11.7109375" style="9" customWidth="1"/>
    <col min="10" max="10" width="9.85546875" style="207" bestFit="1" customWidth="1"/>
    <col min="11" max="11" width="16.5703125" style="207" customWidth="1"/>
    <col min="12" max="12" width="18.5703125" style="1" customWidth="1"/>
    <col min="13" max="19" width="9.140625" style="1"/>
    <col min="20" max="20" width="13.5703125" style="1" customWidth="1"/>
    <col min="21" max="16384" width="9.140625" style="1"/>
  </cols>
  <sheetData>
    <row r="1" spans="1:20" ht="18">
      <c r="A1" s="99" t="s">
        <v>875</v>
      </c>
    </row>
    <row r="2" spans="1:20">
      <c r="A2" s="7" t="s">
        <v>775</v>
      </c>
    </row>
    <row r="3" spans="1:20">
      <c r="A3" s="10"/>
    </row>
    <row r="4" spans="1:20" ht="15.75">
      <c r="A4" s="232"/>
      <c r="C4" s="134"/>
      <c r="D4" s="134"/>
    </row>
    <row r="5" spans="1:20" ht="21">
      <c r="A5" s="331" t="s">
        <v>813</v>
      </c>
      <c r="B5" s="332" t="s">
        <v>812</v>
      </c>
      <c r="D5" s="134"/>
      <c r="E5" s="11"/>
      <c r="F5" s="11"/>
      <c r="G5" s="11"/>
      <c r="H5" s="12"/>
      <c r="I5" s="12"/>
    </row>
    <row r="6" spans="1:20">
      <c r="B6" s="13"/>
      <c r="C6" s="14"/>
      <c r="D6" s="15"/>
      <c r="E6" s="15"/>
      <c r="F6" s="15"/>
      <c r="G6" s="15"/>
      <c r="H6" s="16"/>
      <c r="I6" s="16"/>
    </row>
    <row r="8" spans="1:20" ht="15.75">
      <c r="A8" s="156" t="s">
        <v>814</v>
      </c>
      <c r="B8" s="149"/>
      <c r="C8" s="157"/>
      <c r="D8" s="155"/>
      <c r="E8" s="155"/>
      <c r="F8" s="155"/>
      <c r="G8" s="155"/>
      <c r="H8" s="158"/>
      <c r="I8" s="158"/>
      <c r="J8" s="470"/>
      <c r="K8" s="470"/>
    </row>
    <row r="9" spans="1:20" s="2" customFormat="1" ht="13.5" thickBot="1">
      <c r="A9" s="20"/>
      <c r="B9" s="17"/>
      <c r="C9" s="10"/>
      <c r="D9" s="18"/>
      <c r="E9" s="18"/>
      <c r="F9" s="100"/>
      <c r="G9" s="100"/>
      <c r="H9" s="115"/>
      <c r="I9" s="21"/>
      <c r="J9" s="471"/>
      <c r="K9" s="471"/>
    </row>
    <row r="10" spans="1:20" ht="24.75" customHeight="1">
      <c r="A10" s="940" t="s">
        <v>31</v>
      </c>
      <c r="B10" s="944" t="s">
        <v>30</v>
      </c>
      <c r="C10" s="942" t="s">
        <v>0</v>
      </c>
      <c r="D10" s="942" t="s">
        <v>11</v>
      </c>
      <c r="E10" s="944" t="s">
        <v>12</v>
      </c>
      <c r="F10" s="946" t="s">
        <v>35</v>
      </c>
      <c r="G10" s="947"/>
      <c r="H10" s="933" t="s">
        <v>37</v>
      </c>
      <c r="I10" s="934"/>
      <c r="J10" s="997" t="s">
        <v>38</v>
      </c>
      <c r="K10" s="998"/>
    </row>
    <row r="11" spans="1:20" ht="24.75" customHeight="1" thickBot="1">
      <c r="A11" s="1019"/>
      <c r="B11" s="1020"/>
      <c r="C11" s="1021"/>
      <c r="D11" s="1021"/>
      <c r="E11" s="1022"/>
      <c r="F11" s="102" t="s">
        <v>36</v>
      </c>
      <c r="G11" s="103" t="s">
        <v>34</v>
      </c>
      <c r="H11" s="261" t="s">
        <v>39</v>
      </c>
      <c r="I11" s="262" t="s">
        <v>40</v>
      </c>
      <c r="J11" s="472" t="s">
        <v>81</v>
      </c>
      <c r="K11" s="473" t="s">
        <v>41</v>
      </c>
    </row>
    <row r="12" spans="1:20" ht="12.75" customHeight="1">
      <c r="A12" s="449" t="s">
        <v>815</v>
      </c>
      <c r="B12" s="450" t="s">
        <v>1</v>
      </c>
      <c r="C12" s="451"/>
      <c r="D12" s="452"/>
      <c r="E12" s="452"/>
      <c r="F12" s="452"/>
      <c r="G12" s="452"/>
      <c r="H12" s="453"/>
      <c r="I12" s="351"/>
      <c r="J12" s="474"/>
      <c r="K12" s="475"/>
    </row>
    <row r="13" spans="1:20" ht="31.5" customHeight="1">
      <c r="A13" s="454"/>
      <c r="B13" s="1075" t="s">
        <v>818</v>
      </c>
      <c r="C13" s="1076"/>
      <c r="D13" s="311" t="s">
        <v>63</v>
      </c>
      <c r="E13" s="29" t="s">
        <v>28</v>
      </c>
      <c r="F13" s="98" t="s">
        <v>167</v>
      </c>
      <c r="G13" s="60">
        <v>2</v>
      </c>
      <c r="H13" s="119"/>
      <c r="I13" s="220"/>
      <c r="J13" s="905"/>
      <c r="K13" s="476">
        <f>G13*J13</f>
        <v>0</v>
      </c>
    </row>
    <row r="14" spans="1:20" ht="13.5" customHeight="1" thickBot="1">
      <c r="A14" s="185"/>
      <c r="B14" s="17"/>
      <c r="C14" s="10"/>
      <c r="D14" s="18"/>
      <c r="E14" s="18"/>
      <c r="F14" s="197" t="s">
        <v>94</v>
      </c>
      <c r="G14" s="937" t="str">
        <f>+A8</f>
        <v>7.1 PREGLED TEHNOLOŠKIH ELABORATOV elektro in strojna stroka</v>
      </c>
      <c r="H14" s="938"/>
      <c r="I14" s="938"/>
      <c r="J14" s="939"/>
      <c r="K14" s="602">
        <f>SUM(K12:K13)</f>
        <v>0</v>
      </c>
      <c r="T14" s="206"/>
    </row>
    <row r="15" spans="1:20" ht="12.75" customHeight="1">
      <c r="A15" s="185"/>
      <c r="B15" s="17"/>
      <c r="C15" s="10"/>
      <c r="D15" s="18"/>
      <c r="E15" s="18"/>
      <c r="F15" s="186"/>
      <c r="G15" s="18"/>
      <c r="H15" s="19"/>
      <c r="I15" s="187"/>
      <c r="J15" s="477"/>
      <c r="K15" s="478"/>
      <c r="T15" s="207"/>
    </row>
    <row r="16" spans="1:20" ht="12.75" customHeight="1">
      <c r="A16" s="185"/>
      <c r="B16" s="17"/>
      <c r="C16" s="10"/>
      <c r="D16" s="18"/>
      <c r="E16" s="18"/>
      <c r="F16" s="186"/>
      <c r="G16" s="18"/>
      <c r="H16" s="19"/>
      <c r="I16" s="187"/>
      <c r="J16" s="477"/>
      <c r="K16" s="478"/>
    </row>
    <row r="17" spans="1:11" ht="20.25" customHeight="1">
      <c r="A17" s="156" t="s">
        <v>817</v>
      </c>
      <c r="B17" s="149"/>
      <c r="C17" s="157"/>
      <c r="D17" s="155"/>
      <c r="E17" s="155"/>
      <c r="F17" s="155"/>
      <c r="G17" s="155"/>
      <c r="H17" s="158"/>
      <c r="I17" s="158"/>
      <c r="J17" s="470"/>
      <c r="K17" s="470"/>
    </row>
    <row r="18" spans="1:11" ht="12.75" customHeight="1" thickBot="1">
      <c r="A18" s="188"/>
      <c r="B18" s="32"/>
      <c r="C18" s="10"/>
      <c r="D18" s="18"/>
      <c r="E18" s="18"/>
      <c r="F18" s="186"/>
      <c r="G18" s="18"/>
      <c r="H18" s="19"/>
      <c r="I18" s="187"/>
      <c r="J18" s="477"/>
      <c r="K18" s="478"/>
    </row>
    <row r="19" spans="1:11" s="822" customFormat="1" ht="16.149999999999999" customHeight="1">
      <c r="A19" s="323" t="s">
        <v>816</v>
      </c>
      <c r="B19" s="819" t="s">
        <v>823</v>
      </c>
      <c r="C19" s="22"/>
      <c r="D19" s="23"/>
      <c r="E19" s="23"/>
      <c r="F19" s="23"/>
      <c r="G19" s="23"/>
      <c r="H19" s="117"/>
      <c r="I19" s="23"/>
      <c r="J19" s="820"/>
      <c r="K19" s="821"/>
    </row>
    <row r="20" spans="1:11" ht="27.75" customHeight="1">
      <c r="A20" s="50" t="s">
        <v>843</v>
      </c>
      <c r="B20" s="1073" t="s">
        <v>820</v>
      </c>
      <c r="C20" s="1040"/>
      <c r="D20" s="736" t="s">
        <v>819</v>
      </c>
      <c r="E20" s="737" t="s">
        <v>28</v>
      </c>
      <c r="F20" s="96" t="s">
        <v>167</v>
      </c>
      <c r="G20" s="136">
        <v>1</v>
      </c>
      <c r="H20" s="114"/>
      <c r="I20" s="36"/>
      <c r="J20" s="913"/>
      <c r="K20" s="826">
        <f>J20*G20</f>
        <v>0</v>
      </c>
    </row>
    <row r="21" spans="1:11" ht="27.75" customHeight="1">
      <c r="A21" s="50" t="s">
        <v>844</v>
      </c>
      <c r="B21" s="1073" t="s">
        <v>821</v>
      </c>
      <c r="C21" s="1040"/>
      <c r="D21" s="736" t="s">
        <v>819</v>
      </c>
      <c r="E21" s="38"/>
      <c r="F21" s="96" t="s">
        <v>167</v>
      </c>
      <c r="G21" s="136">
        <v>5</v>
      </c>
      <c r="H21" s="114"/>
      <c r="I21" s="36"/>
      <c r="J21" s="913"/>
      <c r="K21" s="826">
        <f t="shared" ref="K21:K22" si="0">J21*G21</f>
        <v>0</v>
      </c>
    </row>
    <row r="22" spans="1:11" ht="27.75" customHeight="1">
      <c r="A22" s="50" t="s">
        <v>845</v>
      </c>
      <c r="B22" s="1073" t="s">
        <v>822</v>
      </c>
      <c r="C22" s="1040"/>
      <c r="D22" s="736" t="s">
        <v>819</v>
      </c>
      <c r="E22" s="38"/>
      <c r="F22" s="96" t="s">
        <v>167</v>
      </c>
      <c r="G22" s="136">
        <v>5</v>
      </c>
      <c r="H22" s="114"/>
      <c r="I22" s="36"/>
      <c r="J22" s="913"/>
      <c r="K22" s="826">
        <f t="shared" si="0"/>
        <v>0</v>
      </c>
    </row>
    <row r="23" spans="1:11" s="822" customFormat="1" ht="42" customHeight="1">
      <c r="A23" s="323" t="s">
        <v>831</v>
      </c>
      <c r="B23" s="819" t="s">
        <v>824</v>
      </c>
      <c r="C23" s="823"/>
      <c r="D23" s="48"/>
      <c r="E23" s="48"/>
      <c r="F23" s="48"/>
      <c r="G23" s="48"/>
      <c r="H23" s="824"/>
      <c r="I23" s="48"/>
      <c r="J23" s="914"/>
      <c r="K23" s="825"/>
    </row>
    <row r="24" spans="1:11" ht="57" customHeight="1">
      <c r="A24" s="827" t="s">
        <v>846</v>
      </c>
      <c r="B24" s="1077" t="s">
        <v>825</v>
      </c>
      <c r="C24" s="1077"/>
      <c r="D24" s="736" t="s">
        <v>819</v>
      </c>
      <c r="E24" s="784"/>
      <c r="F24" s="96" t="s">
        <v>167</v>
      </c>
      <c r="G24" s="136">
        <v>2</v>
      </c>
      <c r="H24" s="114"/>
      <c r="I24" s="36"/>
      <c r="J24" s="913"/>
      <c r="K24" s="826">
        <f t="shared" ref="K24:K28" si="1">J24*G24</f>
        <v>0</v>
      </c>
    </row>
    <row r="25" spans="1:11" ht="27" customHeight="1">
      <c r="A25" s="716" t="s">
        <v>847</v>
      </c>
      <c r="B25" s="1058" t="s">
        <v>826</v>
      </c>
      <c r="C25" s="1058"/>
      <c r="D25" s="736" t="s">
        <v>819</v>
      </c>
      <c r="E25" s="784"/>
      <c r="F25" s="96" t="s">
        <v>167</v>
      </c>
      <c r="G25" s="136">
        <v>2</v>
      </c>
      <c r="H25" s="114"/>
      <c r="I25" s="110"/>
      <c r="J25" s="913"/>
      <c r="K25" s="826">
        <f t="shared" si="1"/>
        <v>0</v>
      </c>
    </row>
    <row r="26" spans="1:11" ht="27" customHeight="1">
      <c r="A26" s="184" t="s">
        <v>848</v>
      </c>
      <c r="B26" s="1058" t="s">
        <v>827</v>
      </c>
      <c r="C26" s="1058"/>
      <c r="D26" s="736" t="s">
        <v>819</v>
      </c>
      <c r="E26" s="38"/>
      <c r="F26" s="38" t="s">
        <v>167</v>
      </c>
      <c r="G26" s="136">
        <v>5</v>
      </c>
      <c r="H26" s="788"/>
      <c r="I26" s="36"/>
      <c r="J26" s="915"/>
      <c r="K26" s="826">
        <f t="shared" si="1"/>
        <v>0</v>
      </c>
    </row>
    <row r="27" spans="1:11" ht="27" customHeight="1">
      <c r="A27" s="184" t="s">
        <v>849</v>
      </c>
      <c r="B27" s="1058" t="s">
        <v>828</v>
      </c>
      <c r="C27" s="1058"/>
      <c r="D27" s="736" t="s">
        <v>819</v>
      </c>
      <c r="E27" s="38"/>
      <c r="F27" s="38" t="s">
        <v>167</v>
      </c>
      <c r="G27" s="136">
        <v>1</v>
      </c>
      <c r="H27" s="788"/>
      <c r="I27" s="36"/>
      <c r="J27" s="915"/>
      <c r="K27" s="826">
        <f t="shared" si="1"/>
        <v>0</v>
      </c>
    </row>
    <row r="28" spans="1:11" ht="27" customHeight="1">
      <c r="A28" s="184" t="s">
        <v>850</v>
      </c>
      <c r="B28" s="1058" t="s">
        <v>829</v>
      </c>
      <c r="C28" s="1058"/>
      <c r="D28" s="736" t="s">
        <v>819</v>
      </c>
      <c r="E28" s="38"/>
      <c r="F28" s="38" t="s">
        <v>167</v>
      </c>
      <c r="G28" s="136">
        <v>1</v>
      </c>
      <c r="H28" s="788"/>
      <c r="I28" s="36"/>
      <c r="J28" s="913"/>
      <c r="K28" s="826">
        <f t="shared" si="1"/>
        <v>0</v>
      </c>
    </row>
    <row r="29" spans="1:11" ht="27" customHeight="1" thickBot="1">
      <c r="A29" s="846"/>
      <c r="B29" s="847"/>
      <c r="C29" s="848"/>
      <c r="D29" s="849"/>
      <c r="E29" s="850"/>
      <c r="F29" s="197" t="s">
        <v>94</v>
      </c>
      <c r="G29" s="937" t="s">
        <v>857</v>
      </c>
      <c r="H29" s="938"/>
      <c r="I29" s="938"/>
      <c r="J29" s="939"/>
      <c r="K29" s="602">
        <f>SUM(K20:K28)</f>
        <v>0</v>
      </c>
    </row>
    <row r="30" spans="1:11" ht="27" customHeight="1">
      <c r="A30" s="845"/>
      <c r="B30" s="823"/>
      <c r="C30" s="823"/>
      <c r="D30" s="48"/>
      <c r="E30" s="47"/>
      <c r="F30" s="835"/>
      <c r="G30" s="836"/>
      <c r="H30" s="837"/>
      <c r="I30" s="51"/>
      <c r="J30" s="838"/>
      <c r="K30" s="839"/>
    </row>
    <row r="31" spans="1:11" ht="15.75">
      <c r="A31" s="828" t="s">
        <v>835</v>
      </c>
      <c r="B31" s="829"/>
      <c r="C31" s="830"/>
      <c r="D31" s="831"/>
      <c r="E31" s="831"/>
      <c r="F31" s="831"/>
      <c r="G31" s="831"/>
      <c r="H31" s="832"/>
      <c r="I31" s="832"/>
      <c r="J31" s="833"/>
      <c r="K31" s="833"/>
    </row>
    <row r="32" spans="1:11" ht="7.5" customHeight="1">
      <c r="A32" s="677"/>
      <c r="B32" s="843"/>
      <c r="C32" s="844"/>
      <c r="D32" s="280"/>
      <c r="E32" s="280"/>
      <c r="F32" s="280"/>
      <c r="G32" s="280"/>
      <c r="H32" s="834"/>
      <c r="I32" s="834"/>
      <c r="J32" s="840"/>
      <c r="K32" s="840"/>
    </row>
    <row r="33" spans="1:11" ht="15.75">
      <c r="A33" s="677" t="s">
        <v>837</v>
      </c>
      <c r="B33" s="841" t="s">
        <v>834</v>
      </c>
      <c r="C33" s="842"/>
      <c r="D33" s="280"/>
      <c r="E33" s="280"/>
      <c r="F33" s="280"/>
      <c r="G33" s="280"/>
      <c r="H33" s="834"/>
      <c r="I33" s="834"/>
      <c r="J33" s="676"/>
      <c r="K33" s="676"/>
    </row>
    <row r="34" spans="1:11" ht="19.5" customHeight="1">
      <c r="A34" s="184" t="s">
        <v>838</v>
      </c>
      <c r="B34" s="248" t="s">
        <v>836</v>
      </c>
      <c r="C34" s="37"/>
      <c r="D34" s="736" t="s">
        <v>819</v>
      </c>
      <c r="E34" s="38"/>
      <c r="F34" s="38" t="s">
        <v>830</v>
      </c>
      <c r="G34" s="136">
        <v>15</v>
      </c>
      <c r="H34" s="131"/>
      <c r="I34" s="36"/>
      <c r="J34" s="906"/>
      <c r="K34" s="818">
        <f>G34*J34</f>
        <v>0</v>
      </c>
    </row>
    <row r="35" spans="1:11" ht="19.5" customHeight="1">
      <c r="A35" s="184" t="s">
        <v>839</v>
      </c>
      <c r="B35" s="28" t="s">
        <v>832</v>
      </c>
      <c r="C35" s="53"/>
      <c r="D35" s="736" t="s">
        <v>819</v>
      </c>
      <c r="E35" s="466"/>
      <c r="F35" s="38" t="s">
        <v>830</v>
      </c>
      <c r="G35" s="136">
        <v>5</v>
      </c>
      <c r="H35" s="131"/>
      <c r="I35" s="36"/>
      <c r="J35" s="906"/>
      <c r="K35" s="818">
        <f>G35*J35</f>
        <v>0</v>
      </c>
    </row>
    <row r="36" spans="1:11" ht="19.5" customHeight="1">
      <c r="A36" s="184" t="s">
        <v>840</v>
      </c>
      <c r="B36" s="28" t="s">
        <v>833</v>
      </c>
      <c r="C36" s="37"/>
      <c r="D36" s="736" t="s">
        <v>819</v>
      </c>
      <c r="E36" s="38"/>
      <c r="F36" s="38" t="s">
        <v>830</v>
      </c>
      <c r="G36" s="136">
        <v>6</v>
      </c>
      <c r="H36" s="131"/>
      <c r="I36" s="36"/>
      <c r="J36" s="906"/>
      <c r="K36" s="818">
        <f>G36*J36</f>
        <v>0</v>
      </c>
    </row>
    <row r="37" spans="1:11">
      <c r="A37" s="184"/>
      <c r="B37" s="52"/>
      <c r="C37" s="133"/>
      <c r="D37" s="113"/>
      <c r="E37" s="125"/>
      <c r="F37" s="38"/>
      <c r="G37" s="136"/>
      <c r="H37" s="131"/>
      <c r="I37" s="51"/>
      <c r="J37" s="905"/>
      <c r="K37" s="818"/>
    </row>
    <row r="38" spans="1:11" ht="15" customHeight="1">
      <c r="A38" s="312" t="s">
        <v>842</v>
      </c>
      <c r="B38" s="132" t="s">
        <v>90</v>
      </c>
      <c r="C38" s="133"/>
      <c r="D38" s="29"/>
      <c r="E38" s="49"/>
      <c r="F38" s="418" t="s">
        <v>167</v>
      </c>
      <c r="G38" s="40">
        <v>4</v>
      </c>
      <c r="H38" s="122"/>
      <c r="I38" s="36"/>
      <c r="J38" s="905"/>
      <c r="K38" s="818">
        <f>G38*J38</f>
        <v>0</v>
      </c>
    </row>
    <row r="39" spans="1:11" ht="15" customHeight="1" thickBot="1">
      <c r="A39" s="414" t="s">
        <v>841</v>
      </c>
      <c r="B39" s="415" t="s">
        <v>76</v>
      </c>
      <c r="C39" s="416"/>
      <c r="D39" s="54"/>
      <c r="E39" s="55"/>
      <c r="F39" s="97" t="s">
        <v>167</v>
      </c>
      <c r="G39" s="417">
        <v>1</v>
      </c>
      <c r="H39" s="123"/>
      <c r="I39" s="42"/>
      <c r="J39" s="909"/>
      <c r="K39" s="818">
        <f>G39*J39</f>
        <v>0</v>
      </c>
    </row>
    <row r="40" spans="1:11" ht="13.5" thickBot="1">
      <c r="A40" s="56"/>
      <c r="F40" s="190" t="s">
        <v>94</v>
      </c>
      <c r="G40" s="1074" t="s">
        <v>856</v>
      </c>
      <c r="H40" s="960"/>
      <c r="I40" s="960"/>
      <c r="J40" s="961"/>
      <c r="K40" s="603">
        <f>SUM(K34:K39)</f>
        <v>0</v>
      </c>
    </row>
  </sheetData>
  <sheetProtection algorithmName="SHA-512" hashValue="/NM4ot1W5pj8fRez4Rw+43uN6TBP3HiF78lXqc/IjCx22Uqsd6uvK/GuNKWNxnOtrU+G8C8LtPCMoM+QBjfxxg==" saltValue="rWl7RctPE6VoN4IGRXHxMQ==" spinCount="100000" sheet="1" objects="1" scenarios="1"/>
  <mergeCells count="20">
    <mergeCell ref="H10:I10"/>
    <mergeCell ref="J10:K10"/>
    <mergeCell ref="G14:J14"/>
    <mergeCell ref="B20:C20"/>
    <mergeCell ref="G40:J40"/>
    <mergeCell ref="F10:G10"/>
    <mergeCell ref="B27:C27"/>
    <mergeCell ref="G29:J29"/>
    <mergeCell ref="B13:C13"/>
    <mergeCell ref="B21:C21"/>
    <mergeCell ref="B22:C22"/>
    <mergeCell ref="B25:C25"/>
    <mergeCell ref="B26:C26"/>
    <mergeCell ref="B24:C24"/>
    <mergeCell ref="B28:C28"/>
    <mergeCell ref="A10:A11"/>
    <mergeCell ref="B10:B11"/>
    <mergeCell ref="C10:C11"/>
    <mergeCell ref="D10:D11"/>
    <mergeCell ref="E10:E11"/>
  </mergeCells>
  <pageMargins left="0.7" right="0.7" top="0.75" bottom="0.75" header="0.3" footer="0.3"/>
  <pageSetup paperSize="9" orientation="portrait" verticalDpi="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I28"/>
  <sheetViews>
    <sheetView tabSelected="1" view="pageBreakPreview" zoomScaleNormal="100" zoomScaleSheetLayoutView="100" workbookViewId="0">
      <selection activeCell="H10" sqref="H10:H14"/>
    </sheetView>
  </sheetViews>
  <sheetFormatPr defaultColWidth="9.140625" defaultRowHeight="15"/>
  <cols>
    <col min="1" max="4" width="9.140625" style="226"/>
    <col min="5" max="5" width="32.28515625" style="226" customWidth="1"/>
    <col min="6" max="6" width="9.140625" style="226"/>
    <col min="7" max="7" width="15.140625" style="226" customWidth="1"/>
    <col min="8" max="9" width="19" style="226" customWidth="1"/>
    <col min="10" max="16384" width="9.140625" style="226"/>
  </cols>
  <sheetData>
    <row r="1" spans="1:9" s="1" customFormat="1" ht="39.75" customHeight="1">
      <c r="A1" s="927" t="s">
        <v>875</v>
      </c>
      <c r="B1" s="927"/>
      <c r="C1" s="927"/>
      <c r="D1" s="927"/>
      <c r="E1" s="927"/>
      <c r="F1" s="927"/>
      <c r="G1" s="927"/>
      <c r="H1" s="927"/>
      <c r="I1" s="927"/>
    </row>
    <row r="2" spans="1:9" s="1" customFormat="1" ht="15.75" customHeight="1">
      <c r="A2" s="7" t="s">
        <v>775</v>
      </c>
      <c r="B2" s="6"/>
      <c r="C2" s="6"/>
      <c r="D2" s="8"/>
      <c r="E2" s="8"/>
      <c r="F2" s="8"/>
      <c r="G2" s="8"/>
      <c r="H2" s="9"/>
      <c r="I2" s="9"/>
    </row>
    <row r="3" spans="1:9" s="1" customFormat="1" ht="12.75">
      <c r="A3" s="10"/>
      <c r="B3" s="6"/>
      <c r="C3" s="6"/>
      <c r="D3" s="8"/>
      <c r="E3" s="8"/>
      <c r="F3" s="8"/>
      <c r="G3" s="8"/>
      <c r="H3" s="9"/>
      <c r="I3" s="9"/>
    </row>
    <row r="4" spans="1:9" s="1" customFormat="1" ht="15.75">
      <c r="A4" s="232"/>
      <c r="B4" s="6"/>
      <c r="C4" s="134"/>
      <c r="D4" s="134"/>
      <c r="E4" s="8"/>
      <c r="F4" s="8"/>
      <c r="G4" s="8"/>
      <c r="H4" s="9"/>
      <c r="I4" s="9"/>
    </row>
    <row r="5" spans="1:9" s="1" customFormat="1" ht="21">
      <c r="A5" s="331" t="s">
        <v>811</v>
      </c>
      <c r="B5" s="332" t="s">
        <v>123</v>
      </c>
      <c r="C5" s="6"/>
      <c r="D5" s="134"/>
      <c r="E5" s="11"/>
      <c r="F5" s="11"/>
      <c r="G5" s="11"/>
      <c r="H5" s="12"/>
      <c r="I5" s="12"/>
    </row>
    <row r="6" spans="1:9" ht="15.75" thickBot="1">
      <c r="A6" s="225"/>
      <c r="E6" s="235"/>
      <c r="F6" s="227"/>
      <c r="G6" s="227"/>
    </row>
    <row r="7" spans="1:9">
      <c r="A7" s="940" t="s">
        <v>158</v>
      </c>
      <c r="B7" s="1085" t="s">
        <v>159</v>
      </c>
      <c r="C7" s="1086"/>
      <c r="D7" s="1086"/>
      <c r="E7" s="1087"/>
      <c r="F7" s="946" t="s">
        <v>160</v>
      </c>
      <c r="G7" s="947" t="s">
        <v>161</v>
      </c>
      <c r="H7" s="933" t="s">
        <v>162</v>
      </c>
      <c r="I7" s="934" t="s">
        <v>163</v>
      </c>
    </row>
    <row r="8" spans="1:9" ht="15.75" thickBot="1">
      <c r="A8" s="941" t="s">
        <v>59</v>
      </c>
      <c r="B8" s="1088"/>
      <c r="C8" s="1089"/>
      <c r="D8" s="1089"/>
      <c r="E8" s="1090"/>
      <c r="F8" s="139"/>
      <c r="G8" s="140" t="s">
        <v>34</v>
      </c>
      <c r="H8" s="116" t="s">
        <v>164</v>
      </c>
      <c r="I8" s="600" t="s">
        <v>165</v>
      </c>
    </row>
    <row r="9" spans="1:9">
      <c r="A9" s="225"/>
      <c r="E9" s="235"/>
      <c r="F9" s="227"/>
      <c r="G9" s="227"/>
    </row>
    <row r="10" spans="1:9" ht="20.25" customHeight="1">
      <c r="A10" s="858" t="s">
        <v>886</v>
      </c>
      <c r="B10" s="228" t="s">
        <v>166</v>
      </c>
      <c r="C10" s="228"/>
      <c r="D10" s="228"/>
      <c r="E10" s="230"/>
      <c r="F10" s="229" t="s">
        <v>167</v>
      </c>
      <c r="G10" s="229">
        <v>3</v>
      </c>
      <c r="H10" s="916"/>
      <c r="I10" s="596">
        <f>G10*H10</f>
        <v>0</v>
      </c>
    </row>
    <row r="11" spans="1:9" ht="12" customHeight="1">
      <c r="A11" s="225"/>
      <c r="E11" s="235"/>
      <c r="F11" s="227"/>
      <c r="G11" s="227"/>
      <c r="H11" s="917"/>
      <c r="I11" s="597"/>
    </row>
    <row r="12" spans="1:9" ht="33.75" customHeight="1">
      <c r="A12" s="858" t="s">
        <v>887</v>
      </c>
      <c r="B12" s="1082" t="s">
        <v>168</v>
      </c>
      <c r="C12" s="1083"/>
      <c r="D12" s="1083"/>
      <c r="E12" s="1084"/>
      <c r="F12" s="229" t="s">
        <v>167</v>
      </c>
      <c r="G12" s="229">
        <v>1</v>
      </c>
      <c r="H12" s="916"/>
      <c r="I12" s="596">
        <f>G12*H12</f>
        <v>0</v>
      </c>
    </row>
    <row r="13" spans="1:9" ht="9.75" customHeight="1">
      <c r="H13" s="917"/>
      <c r="I13" s="597"/>
    </row>
    <row r="14" spans="1:9" ht="36.75" customHeight="1">
      <c r="A14" s="858" t="s">
        <v>888</v>
      </c>
      <c r="B14" s="1082" t="s">
        <v>169</v>
      </c>
      <c r="C14" s="1083"/>
      <c r="D14" s="1083"/>
      <c r="E14" s="1084"/>
      <c r="F14" s="229" t="s">
        <v>167</v>
      </c>
      <c r="G14" s="229">
        <v>2</v>
      </c>
      <c r="H14" s="916"/>
      <c r="I14" s="596">
        <f>G14*H14</f>
        <v>0</v>
      </c>
    </row>
    <row r="15" spans="1:9" ht="11.25" customHeight="1">
      <c r="A15" s="233"/>
      <c r="B15" s="236"/>
      <c r="C15" s="236"/>
      <c r="D15" s="236"/>
      <c r="E15" s="236"/>
      <c r="F15" s="234"/>
      <c r="G15" s="234"/>
      <c r="H15" s="918"/>
      <c r="I15" s="598"/>
    </row>
    <row r="16" spans="1:9" ht="19.5" customHeight="1">
      <c r="A16" s="858" t="s">
        <v>889</v>
      </c>
      <c r="B16" s="1082" t="s">
        <v>170</v>
      </c>
      <c r="C16" s="1083"/>
      <c r="D16" s="1083"/>
      <c r="E16" s="1084"/>
      <c r="F16" s="229" t="s">
        <v>167</v>
      </c>
      <c r="G16" s="229">
        <v>5</v>
      </c>
      <c r="H16" s="916"/>
      <c r="I16" s="596">
        <f>G16*H16</f>
        <v>0</v>
      </c>
    </row>
    <row r="17" spans="1:9" ht="12" customHeight="1">
      <c r="B17" s="237"/>
      <c r="C17" s="237"/>
      <c r="D17" s="237"/>
      <c r="E17" s="237"/>
      <c r="H17" s="917"/>
      <c r="I17" s="597"/>
    </row>
    <row r="18" spans="1:9" ht="32.25" customHeight="1">
      <c r="A18" s="858" t="s">
        <v>890</v>
      </c>
      <c r="B18" s="1082" t="s">
        <v>171</v>
      </c>
      <c r="C18" s="1083"/>
      <c r="D18" s="1083"/>
      <c r="E18" s="1084"/>
      <c r="F18" s="229" t="s">
        <v>167</v>
      </c>
      <c r="G18" s="229">
        <v>20</v>
      </c>
      <c r="H18" s="916"/>
      <c r="I18" s="596">
        <f>G18*H18</f>
        <v>0</v>
      </c>
    </row>
    <row r="19" spans="1:9" ht="9" customHeight="1">
      <c r="B19" s="237"/>
      <c r="C19" s="237"/>
      <c r="D19" s="237"/>
      <c r="E19" s="237"/>
      <c r="H19" s="917"/>
      <c r="I19" s="597"/>
    </row>
    <row r="20" spans="1:9" ht="48.75" customHeight="1">
      <c r="A20" s="858" t="s">
        <v>891</v>
      </c>
      <c r="B20" s="1082" t="s">
        <v>172</v>
      </c>
      <c r="C20" s="1083"/>
      <c r="D20" s="1083"/>
      <c r="E20" s="1084"/>
      <c r="F20" s="229" t="s">
        <v>167</v>
      </c>
      <c r="G20" s="229">
        <v>2</v>
      </c>
      <c r="H20" s="916"/>
      <c r="I20" s="596">
        <f>G20*H20</f>
        <v>0</v>
      </c>
    </row>
    <row r="21" spans="1:9" ht="12.75" customHeight="1">
      <c r="B21" s="1091"/>
      <c r="C21" s="1091"/>
      <c r="D21" s="1091"/>
      <c r="E21" s="1091"/>
      <c r="H21" s="917"/>
      <c r="I21" s="597"/>
    </row>
    <row r="22" spans="1:9" ht="52.5" customHeight="1">
      <c r="A22" s="858" t="s">
        <v>892</v>
      </c>
      <c r="B22" s="1092" t="s">
        <v>810</v>
      </c>
      <c r="C22" s="1083"/>
      <c r="D22" s="1083"/>
      <c r="E22" s="1084"/>
      <c r="F22" s="229" t="s">
        <v>167</v>
      </c>
      <c r="G22" s="229">
        <v>1</v>
      </c>
      <c r="H22" s="916"/>
      <c r="I22" s="596">
        <f>G22*H22</f>
        <v>0</v>
      </c>
    </row>
    <row r="23" spans="1:9">
      <c r="H23" s="917"/>
      <c r="I23" s="597"/>
    </row>
    <row r="24" spans="1:9">
      <c r="A24" s="858" t="s">
        <v>893</v>
      </c>
      <c r="B24" s="1092" t="s">
        <v>173</v>
      </c>
      <c r="C24" s="1083"/>
      <c r="D24" s="1083"/>
      <c r="E24" s="1084"/>
      <c r="F24" s="592"/>
      <c r="G24" s="592"/>
      <c r="H24" s="916"/>
      <c r="I24" s="596"/>
    </row>
    <row r="25" spans="1:9" ht="15.75" customHeight="1">
      <c r="A25" s="594"/>
      <c r="B25" s="1078" t="s">
        <v>174</v>
      </c>
      <c r="C25" s="1078"/>
      <c r="D25" s="1078"/>
      <c r="E25" s="1078"/>
      <c r="F25" s="592" t="s">
        <v>167</v>
      </c>
      <c r="G25" s="592">
        <v>5</v>
      </c>
      <c r="H25" s="916"/>
      <c r="I25" s="596">
        <f>G25*H25</f>
        <v>0</v>
      </c>
    </row>
    <row r="26" spans="1:9" ht="15.75" thickBot="1">
      <c r="A26" s="595"/>
      <c r="B26" s="1079" t="s">
        <v>175</v>
      </c>
      <c r="C26" s="1079"/>
      <c r="D26" s="1079"/>
      <c r="E26" s="1079"/>
      <c r="F26" s="231" t="s">
        <v>167</v>
      </c>
      <c r="G26" s="231">
        <v>1</v>
      </c>
      <c r="H26" s="919"/>
      <c r="I26" s="596">
        <f>G26*H26</f>
        <v>0</v>
      </c>
    </row>
    <row r="27" spans="1:9" ht="15.75" thickBot="1">
      <c r="A27" s="551"/>
      <c r="B27" s="1034" t="s">
        <v>94</v>
      </c>
      <c r="C27" s="1035"/>
      <c r="D27" s="1035"/>
      <c r="E27" s="1035"/>
      <c r="F27" s="1080" t="s">
        <v>894</v>
      </c>
      <c r="G27" s="1081"/>
      <c r="H27" s="1081"/>
      <c r="I27" s="599">
        <f>SUM(I10:I26)</f>
        <v>0</v>
      </c>
    </row>
    <row r="28" spans="1:9" ht="15.75">
      <c r="E28" s="238"/>
    </row>
  </sheetData>
  <sheetProtection algorithmName="SHA-512" hashValue="2BZSzgby+iNwMIjOqEBzmxKtPAAbxDA6mtP8OgyOGSfydagvPMI0EKmPmm97DC3GEc7jf0hy/z60/ZnaE/gfTw==" saltValue="7xVeeRiZOsqLa32LeG1vYg==" spinCount="100000" sheet="1" objects="1" scenarios="1"/>
  <mergeCells count="17">
    <mergeCell ref="B27:E27"/>
    <mergeCell ref="F27:H27"/>
    <mergeCell ref="A7:A8"/>
    <mergeCell ref="B20:E20"/>
    <mergeCell ref="B7:E8"/>
    <mergeCell ref="B12:E12"/>
    <mergeCell ref="B14:E14"/>
    <mergeCell ref="B16:E16"/>
    <mergeCell ref="B18:E18"/>
    <mergeCell ref="B21:E21"/>
    <mergeCell ref="B22:E22"/>
    <mergeCell ref="B24:E24"/>
    <mergeCell ref="B25:E25"/>
    <mergeCell ref="B26:E26"/>
    <mergeCell ref="A1:I1"/>
    <mergeCell ref="F7:G7"/>
    <mergeCell ref="H7:I7"/>
  </mergeCells>
  <pageMargins left="0.7" right="0.7" top="0.75" bottom="0.75" header="0.3" footer="0.3"/>
  <pageSetup paperSize="9" scale="82"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13</vt:i4>
      </vt:variant>
    </vt:vector>
  </HeadingPairs>
  <TitlesOfParts>
    <vt:vector size="22" baseType="lpstr">
      <vt:lpstr>0 REKAPITULACIJA</vt:lpstr>
      <vt:lpstr>1_SPLOŠNE AKTIVNOSTI</vt:lpstr>
      <vt:lpstr>2_UPRAVNO SERVISNI OBJ.</vt:lpstr>
      <vt:lpstr>3_TEHNOLOŠKI OBJEKT</vt:lpstr>
      <vt:lpstr>4_SILOS</vt:lpstr>
      <vt:lpstr>5_HALA NAD SILOSOM</vt:lpstr>
      <vt:lpstr>6_INFRASTRUKTURNE URED._zun.u</vt:lpstr>
      <vt:lpstr>7_PORTALNO DVIGALO</vt:lpstr>
      <vt:lpstr>8_Geodetska dela</vt:lpstr>
      <vt:lpstr>'1_SPLOŠNE AKTIVNOSTI'!Print_Area</vt:lpstr>
      <vt:lpstr>'2_UPRAVNO SERVISNI OBJ.'!Print_Area</vt:lpstr>
      <vt:lpstr>'3_TEHNOLOŠKI OBJEKT'!Print_Area</vt:lpstr>
      <vt:lpstr>'4_SILOS'!Print_Area</vt:lpstr>
      <vt:lpstr>'5_HALA NAD SILOSOM'!Print_Area</vt:lpstr>
      <vt:lpstr>'6_INFRASTRUKTURNE URED._zun.u'!Print_Area</vt:lpstr>
      <vt:lpstr>'8_Geodetska dela'!Print_Area</vt:lpstr>
      <vt:lpstr>'1_SPLOŠNE AKTIVNOSTI'!Print_Titles</vt:lpstr>
      <vt:lpstr>'2_UPRAVNO SERVISNI OBJ.'!Print_Titles</vt:lpstr>
      <vt:lpstr>'3_TEHNOLOŠKI OBJEKT'!Print_Titles</vt:lpstr>
      <vt:lpstr>'4_SILOS'!Print_Titles</vt:lpstr>
      <vt:lpstr>'5_HALA NAD SILOSOM'!Print_Titles</vt:lpstr>
      <vt:lpstr>'6_INFRASTRUKTURNE URED._zun.u'!Print_Titles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Eva Koren</dc:creator>
  <cp:lastModifiedBy>Eva Koren</cp:lastModifiedBy>
  <dcterms:created xsi:type="dcterms:W3CDTF">2021-03-15T10:40:38Z</dcterms:created>
  <dcterms:modified xsi:type="dcterms:W3CDTF">2021-04-02T09:56:29Z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